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ja/Desktop/Current OSP Projects/Budget Templates/"/>
    </mc:Choice>
  </mc:AlternateContent>
  <xr:revisionPtr revIDLastSave="0" documentId="13_ncr:1_{3D5F61F8-F726-7340-9A80-6ABF645805B4}" xr6:coauthVersionLast="47" xr6:coauthVersionMax="47" xr10:uidLastSave="{00000000-0000-0000-0000-000000000000}"/>
  <bookViews>
    <workbookView xWindow="-10700" yWindow="-21100" windowWidth="27140" windowHeight="21100" xr2:uid="{00000000-000D-0000-FFFF-FFFF00000000}"/>
  </bookViews>
  <sheets>
    <sheet name="Budget" sheetId="2" r:id="rId1"/>
    <sheet name="Student Cohorts" sheetId="3" state="hidden" r:id="rId2"/>
  </sheets>
  <definedNames>
    <definedName name="_xlnm.Print_Area" localSheetId="0">Budget!$B$1:$L$53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4" i="2" l="1"/>
  <c r="L45" i="2"/>
  <c r="L46" i="2"/>
  <c r="L47" i="2"/>
  <c r="L43" i="2"/>
  <c r="L38" i="2"/>
  <c r="L39" i="2"/>
  <c r="L40" i="2"/>
  <c r="L41" i="2"/>
  <c r="L37" i="2"/>
  <c r="G34" i="2"/>
  <c r="K34" i="2"/>
  <c r="L33" i="2"/>
  <c r="L32" i="2"/>
  <c r="L29" i="2"/>
  <c r="L28" i="2"/>
  <c r="K48" i="2"/>
  <c r="K18" i="2"/>
  <c r="K17" i="2"/>
  <c r="K16" i="2"/>
  <c r="K15" i="2"/>
  <c r="K14" i="2"/>
  <c r="K13" i="2"/>
  <c r="G13" i="2"/>
  <c r="J18" i="2"/>
  <c r="G18" i="2"/>
  <c r="L18" i="2" s="1"/>
  <c r="F18" i="2"/>
  <c r="F6" i="2"/>
  <c r="H6" i="2"/>
  <c r="K6" i="2" s="1"/>
  <c r="G49" i="2"/>
  <c r="K30" i="2"/>
  <c r="G30" i="2"/>
  <c r="L30" i="2" s="1"/>
  <c r="G14" i="2"/>
  <c r="G15" i="2"/>
  <c r="G16" i="2"/>
  <c r="G17" i="2"/>
  <c r="L17" i="2" s="1"/>
  <c r="G7" i="2"/>
  <c r="G8" i="2"/>
  <c r="L8" i="2" s="1"/>
  <c r="G9" i="2"/>
  <c r="G10" i="2"/>
  <c r="H7" i="2"/>
  <c r="H8" i="2"/>
  <c r="K8" i="2" s="1"/>
  <c r="H9" i="2"/>
  <c r="K9" i="2" s="1"/>
  <c r="H10" i="2"/>
  <c r="I51" i="2"/>
  <c r="B29" i="2"/>
  <c r="F7" i="2"/>
  <c r="F8" i="2"/>
  <c r="F9" i="2"/>
  <c r="F10" i="2"/>
  <c r="J6" i="2"/>
  <c r="J17" i="2"/>
  <c r="J14" i="2"/>
  <c r="J13" i="2"/>
  <c r="F13" i="2"/>
  <c r="F17" i="2"/>
  <c r="F14" i="2"/>
  <c r="J10" i="2"/>
  <c r="J9" i="2"/>
  <c r="J8" i="2"/>
  <c r="J7" i="2"/>
  <c r="K19" i="2" l="1"/>
  <c r="L9" i="2"/>
  <c r="K49" i="2"/>
  <c r="L49" i="2" s="1"/>
  <c r="L48" i="2"/>
  <c r="G19" i="2"/>
  <c r="L34" i="2"/>
  <c r="L16" i="2"/>
  <c r="L13" i="2"/>
  <c r="L15" i="2"/>
  <c r="L14" i="2"/>
  <c r="G22" i="2"/>
  <c r="L22" i="2" s="1"/>
  <c r="G23" i="2"/>
  <c r="K23" i="2"/>
  <c r="G6" i="2"/>
  <c r="L6" i="2" s="1"/>
  <c r="K10" i="2"/>
  <c r="L10" i="2" s="1"/>
  <c r="K7" i="2"/>
  <c r="L7" i="2" s="1"/>
  <c r="B33" i="2"/>
  <c r="B44" i="2"/>
  <c r="B45" i="2" s="1"/>
  <c r="B46" i="2" s="1"/>
  <c r="B47" i="2" s="1"/>
  <c r="B48" i="2" s="1"/>
  <c r="L23" i="2" l="1"/>
  <c r="F23" i="3"/>
  <c r="C23" i="3"/>
  <c r="G20" i="3"/>
  <c r="H20" i="3"/>
  <c r="G19" i="3"/>
  <c r="H19" i="3" s="1"/>
  <c r="G18" i="3"/>
  <c r="H18" i="3" s="1"/>
  <c r="G17" i="3"/>
  <c r="H17" i="3"/>
  <c r="G16" i="3"/>
  <c r="H16" i="3"/>
  <c r="G15" i="3"/>
  <c r="H15" i="3" s="1"/>
  <c r="F10" i="3"/>
  <c r="C10" i="3"/>
  <c r="G9" i="3"/>
  <c r="H9" i="3" s="1"/>
  <c r="G8" i="3"/>
  <c r="H8" i="3"/>
  <c r="G7" i="3"/>
  <c r="H7" i="3"/>
  <c r="G6" i="3"/>
  <c r="H6" i="3" s="1"/>
  <c r="G5" i="3"/>
  <c r="H5" i="3" s="1"/>
  <c r="G4" i="3"/>
  <c r="H4" i="3"/>
  <c r="H10" i="3" s="1"/>
  <c r="B14" i="2"/>
  <c r="B15" i="2" s="1"/>
  <c r="B16" i="2" s="1"/>
  <c r="B17" i="2" s="1"/>
  <c r="H21" i="3" l="1"/>
  <c r="G11" i="2"/>
  <c r="G20" i="2" s="1"/>
  <c r="G25" i="2" l="1"/>
  <c r="K25" i="2"/>
  <c r="K11" i="2"/>
  <c r="L11" i="2" l="1"/>
  <c r="K20" i="2"/>
  <c r="J52" i="2" s="1"/>
  <c r="K51" i="2" s="1"/>
  <c r="L25" i="2"/>
  <c r="K26" i="2" l="1"/>
  <c r="K50" i="2" s="1"/>
  <c r="K53" i="2" s="1"/>
  <c r="L20" i="2" l="1"/>
  <c r="L19" i="2"/>
  <c r="F52" i="2" l="1"/>
  <c r="G51" i="2" s="1"/>
  <c r="L51" i="2" s="1"/>
  <c r="G26" i="2"/>
  <c r="L26" i="2" l="1"/>
  <c r="G50" i="2"/>
  <c r="L50" i="2" s="1"/>
  <c r="G53" i="2" l="1"/>
  <c r="L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tc={3BDE5CA7-3D62-4D31-9842-BDF1BC3E680D}</author>
    <author>Brad Andersh</author>
    <author>tc={A45D03B6-2321-453B-BD68-C1E360054FFB}</author>
    <author>tc={96737603-8921-4BC0-BC5C-F3510C16F808}</author>
    <author>tc={3118176D-706F-45B0-8E94-CC06AB5EC09C}</author>
    <author>tc={7C5FBC47-8376-4286-B512-3E1A27041300}</author>
  </authors>
  <commentList>
    <comment ref="D6" authorId="0" shapeId="0" xr:uid="{3BDE5CA7-3D62-4D31-9842-BDF1BC3E680D}">
      <text>
        <r>
          <rPr>
            <sz val="11"/>
            <color rgb="FF000000"/>
            <rFont val="Calibri"/>
            <family val="2"/>
          </rPr>
          <t xml:space="preserve">For individuals on a 9-month contract, the hourly rate is calculated by dividing the salary by 1560.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For individuals on a 12-month contract, the hourly rate is calculated by dividing the salary by 2080.</t>
        </r>
        <r>
          <rPr>
            <sz val="11"/>
            <color rgb="FF000000"/>
            <rFont val="Calibri"/>
            <family val="2"/>
          </rPr>
          <t xml:space="preserve"> </t>
        </r>
      </text>
    </comment>
    <comment ref="F6" authorId="1" shapeId="0" xr:uid="{3A3BC21C-6B83-CD47-9912-5B4E184DCB5A}">
      <text>
        <r>
          <rPr>
            <sz val="10"/>
            <color rgb="FF000000"/>
            <rFont val="Tahoma"/>
            <family val="2"/>
          </rPr>
          <t xml:space="preserve">The NSF generally does not allow compensation for more than two months unless a compelling argument is provided for need.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H6" authorId="0" shapeId="0" xr:uid="{FC2A5C64-1A42-9544-95D3-8C3CF3F27DC1}">
      <text>
        <r>
          <rPr>
            <sz val="11"/>
            <color rgb="FF000000"/>
            <rFont val="Calibri"/>
            <family val="2"/>
          </rPr>
          <t>Includes 2% Increase in Hourly Rate</t>
        </r>
      </text>
    </comment>
    <comment ref="J6" authorId="1" shapeId="0" xr:uid="{B7F7F041-83F7-2C46-83FA-573B2DCC196F}">
      <text>
        <r>
          <rPr>
            <sz val="10"/>
            <color rgb="FF000000"/>
            <rFont val="Tahoma"/>
            <family val="2"/>
          </rPr>
          <t xml:space="preserve">The NSF generally does not allow compensation for more than two months unless a compelling argument is provided for need.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22" authorId="2" shapeId="0" xr:uid="{A45D03B6-2321-453B-BD68-C1E360054FFB}">
      <text>
        <r>
          <rPr>
            <sz val="11"/>
            <color rgb="FF000000"/>
            <rFont val="Calibri"/>
            <family val="2"/>
          </rPr>
          <t xml:space="preserve">If a release from duties is requested and the grant will cover wages, the fringe rate is 25%
</t>
        </r>
      </text>
    </comment>
    <comment ref="G22" authorId="1" shapeId="0" xr:uid="{C2783AFA-F3A5-274F-911C-A99E8ABC2325}">
      <text>
        <r>
          <rPr>
            <sz val="12"/>
            <color rgb="FF000000"/>
            <rFont val="Calibri"/>
            <family val="2"/>
          </rPr>
          <t xml:space="preserve">You will need to program this cell (e.g., = E21*5000), based on the break down of salaries (duty release vs. extra compensation) in cell F6 through F10.  
</t>
        </r>
        <r>
          <rPr>
            <sz val="12"/>
            <color rgb="FF000000"/>
            <rFont val="Calibri"/>
            <family val="2"/>
          </rPr>
          <t xml:space="preserve">
</t>
        </r>
      </text>
    </comment>
    <comment ref="J22" authorId="2" shapeId="0" xr:uid="{71CB46A8-2DDB-0B46-A674-C4C37E0E33C5}">
      <text>
        <r>
          <rPr>
            <sz val="11"/>
            <color rgb="FF000000"/>
            <rFont val="Calibri"/>
            <family val="2"/>
          </rPr>
          <t xml:space="preserve">If a release from duties is requested and the grant will cover wages, the fringe rate is 25%
</t>
        </r>
      </text>
    </comment>
    <comment ref="K22" authorId="1" shapeId="0" xr:uid="{090D6F83-324B-7549-9B09-FE7A04FB62D3}">
      <text>
        <r>
          <rPr>
            <sz val="12"/>
            <color rgb="FF000000"/>
            <rFont val="Calibri"/>
            <family val="2"/>
          </rPr>
          <t xml:space="preserve">You will need to program this cell (e.g., = E21*5000), based on the break down of salaries (duty release vs. extra compensation) in cell F6 through F10.  
</t>
        </r>
        <r>
          <rPr>
            <sz val="12"/>
            <color rgb="FF000000"/>
            <rFont val="Calibri"/>
            <family val="2"/>
          </rPr>
          <t xml:space="preserve">
</t>
        </r>
      </text>
    </comment>
    <comment ref="F23" authorId="3" shapeId="0" xr:uid="{96737603-8921-4BC0-BC5C-F3510C16F808}">
      <text>
        <r>
          <rPr>
            <sz val="11"/>
            <color rgb="FF000000"/>
            <rFont val="Calibri"/>
            <family val="2"/>
          </rPr>
          <t xml:space="preserve">If a release from normal duties is not request, the fringe rate is 10% 
</t>
        </r>
      </text>
    </comment>
    <comment ref="G23" authorId="1" shapeId="0" xr:uid="{A0CF437B-CD6E-1045-A489-3990BA1FC777}">
      <text>
        <r>
          <rPr>
            <sz val="12"/>
            <color rgb="FF000000"/>
            <rFont val="Calibri"/>
            <family val="2"/>
          </rPr>
          <t xml:space="preserve">You will need to program this cell (e.g., = E22*5000), based on the break down of salaries (duty release vs. extra compensation) in cell F6 through F10.  </t>
        </r>
      </text>
    </comment>
    <comment ref="J23" authorId="3" shapeId="0" xr:uid="{DF983A57-0CEC-9545-AA37-2803DCDC52BB}">
      <text>
        <r>
          <rPr>
            <sz val="11"/>
            <color rgb="FF000000"/>
            <rFont val="Calibri"/>
            <family val="2"/>
          </rPr>
          <t xml:space="preserve">If a release from normal duties is not request, the fringe rate is 10% 
</t>
        </r>
      </text>
    </comment>
    <comment ref="K23" authorId="1" shapeId="0" xr:uid="{98DBE65B-FC21-7248-A0F6-592554FF4A70}">
      <text>
        <r>
          <rPr>
            <sz val="12"/>
            <color rgb="FF000000"/>
            <rFont val="Calibri"/>
            <family val="2"/>
          </rPr>
          <t xml:space="preserve">You will need to program this cell (e.g., = E22*5000), based on the break down of salaries (duty release vs. extra compensation) in cell F6 through F10.  </t>
        </r>
      </text>
    </comment>
    <comment ref="F24" authorId="4" shapeId="0" xr:uid="{3118176D-706F-45B0-8E94-CC06AB5EC09C}">
      <text>
        <r>
          <rPr>
            <sz val="11"/>
            <color rgb="FF000000"/>
            <rFont val="Calibri"/>
            <family val="2"/>
          </rPr>
          <t>Fringe Benefits are not charged against student wages</t>
        </r>
      </text>
    </comment>
    <comment ref="J24" authorId="4" shapeId="0" xr:uid="{CEC138CE-5EC2-B846-9E0E-D43F46EFB6C6}">
      <text>
        <r>
          <rPr>
            <sz val="11"/>
            <color rgb="FF000000"/>
            <rFont val="Calibri"/>
            <family val="2"/>
          </rPr>
          <t>Fringe Benefits are not charged against student wages</t>
        </r>
      </text>
    </comment>
    <comment ref="E51" authorId="5" shapeId="0" xr:uid="{7C5FBC47-8376-4286-B512-3E1A27041300}">
      <text>
        <r>
          <rPr>
            <sz val="11"/>
            <color rgb="FF000000"/>
            <rFont val="Calibri"/>
            <family val="2"/>
          </rPr>
          <t>Only charged against salaries and wages</t>
        </r>
      </text>
    </comment>
    <comment ref="I51" authorId="5" shapeId="0" xr:uid="{04623E58-4C76-8F41-9976-75FB68E9605E}">
      <text>
        <r>
          <rPr>
            <sz val="11"/>
            <color rgb="FF000000"/>
            <rFont val="Calibri"/>
            <family val="2"/>
          </rPr>
          <t>Only charged against salaries and wages</t>
        </r>
      </text>
    </comment>
  </commentList>
</comments>
</file>

<file path=xl/sharedStrings.xml><?xml version="1.0" encoding="utf-8"?>
<sst xmlns="http://schemas.openxmlformats.org/spreadsheetml/2006/main" count="107" uniqueCount="72">
  <si>
    <t>Year 1</t>
  </si>
  <si>
    <t>Year 2</t>
  </si>
  <si>
    <t>Year 3</t>
  </si>
  <si>
    <t>Year 4</t>
  </si>
  <si>
    <t>Year 5</t>
  </si>
  <si>
    <t>Year 6</t>
  </si>
  <si>
    <t>Total</t>
  </si>
  <si>
    <t>A: Senior Personnel</t>
  </si>
  <si>
    <t xml:space="preserve">Co-PI, </t>
  </si>
  <si>
    <t>Total Senior Personnel</t>
  </si>
  <si>
    <t>B: Other Personnel</t>
  </si>
  <si>
    <t xml:space="preserve">(   ) Other professionals </t>
  </si>
  <si>
    <t>C: Fringe Benefits Rate:</t>
  </si>
  <si>
    <t>Total Fringe Benefits</t>
  </si>
  <si>
    <t>D: Permanent Equipment (Exceeding $5K)</t>
  </si>
  <si>
    <t>E. Travel</t>
  </si>
  <si>
    <t>Foreign</t>
  </si>
  <si>
    <t>Total Travel</t>
  </si>
  <si>
    <t>Stipends (Student Scholarships)</t>
  </si>
  <si>
    <t>Subsistence</t>
  </si>
  <si>
    <t>Total Participant Costs</t>
  </si>
  <si>
    <t>G: Other Direct Costs</t>
  </si>
  <si>
    <t>Publication Costs/Documentation/Dissemination</t>
  </si>
  <si>
    <t>Computer Services</t>
  </si>
  <si>
    <t>Total Other Direct Costs</t>
  </si>
  <si>
    <t>H: Total Direct Costs (A through G)</t>
  </si>
  <si>
    <t>SCENARIO 1</t>
  </si>
  <si>
    <t>Scholarship</t>
  </si>
  <si>
    <t>1st Year Fr</t>
  </si>
  <si>
    <t>2nd Year So</t>
  </si>
  <si>
    <t>3rd Year Jr</t>
  </si>
  <si>
    <t>4th Year Sn</t>
  </si>
  <si>
    <t>Total scholarships</t>
  </si>
  <si>
    <t>Total amount</t>
  </si>
  <si>
    <t>Total Participants</t>
  </si>
  <si>
    <t>Grads</t>
  </si>
  <si>
    <t>SCENARIO 2</t>
  </si>
  <si>
    <t>Duty Release or Positions funded by Grant</t>
  </si>
  <si>
    <t>Other Senior Personnel</t>
  </si>
  <si>
    <t>Hours</t>
  </si>
  <si>
    <t>N/A</t>
  </si>
  <si>
    <t>Student fringe (None charged)</t>
  </si>
  <si>
    <t>US, territories, and possessions</t>
  </si>
  <si>
    <t>Number of Participants</t>
  </si>
  <si>
    <t>Other</t>
  </si>
  <si>
    <t xml:space="preserve">Materials and Supplies </t>
  </si>
  <si>
    <t>I: Indirect Costs (only on Salaries and Wages)</t>
  </si>
  <si>
    <t>Rate --&gt;</t>
  </si>
  <si>
    <t>Subawards</t>
  </si>
  <si>
    <t>(   ) Postdoctoral Scholars</t>
  </si>
  <si>
    <t>Total Salaries and Wages for Senior and Other Personnel (A-B)</t>
  </si>
  <si>
    <t>Total Salaries, Wages, and Fringe (A-C)</t>
  </si>
  <si>
    <t>Base ---&gt;</t>
  </si>
  <si>
    <t>J: Total Direct and Indirect Costs (H+I)</t>
  </si>
  <si>
    <t>Start Date --&gt;</t>
  </si>
  <si>
    <t>Amounts</t>
  </si>
  <si>
    <t>Hourly Rate</t>
  </si>
  <si>
    <t>Person Months</t>
  </si>
  <si>
    <t>Cost --&gt;</t>
  </si>
  <si>
    <t xml:space="preserve">Description: </t>
  </si>
  <si>
    <t>Total Equipment</t>
  </si>
  <si>
    <t>(   ) Other</t>
  </si>
  <si>
    <t>( 1 ) Graduate Students</t>
  </si>
  <si>
    <t>( 1 ) Undergraduate Students</t>
  </si>
  <si>
    <t>Travel:</t>
  </si>
  <si>
    <r>
      <t>F: Participant Support Costs</t>
    </r>
    <r>
      <rPr>
        <b/>
        <sz val="9"/>
        <color rgb="FF0432FF"/>
        <rFont val="Arial"/>
        <family val="2"/>
      </rPr>
      <t xml:space="preserve"> (Human Subject Research)</t>
    </r>
  </si>
  <si>
    <t>Extra Compensation (summer or academic yr)</t>
  </si>
  <si>
    <t xml:space="preserve">PI </t>
  </si>
  <si>
    <r>
      <t>Other Senior Personnel</t>
    </r>
    <r>
      <rPr>
        <sz val="9"/>
        <color rgb="FFC00000"/>
        <rFont val="Arial"/>
        <family val="2"/>
      </rPr>
      <t xml:space="preserve"> </t>
    </r>
  </si>
  <si>
    <t>Consultant Services:</t>
  </si>
  <si>
    <t>Other:</t>
  </si>
  <si>
    <r>
      <t xml:space="preserve">(   ) Administrative/Clerical (if charged directly - </t>
    </r>
    <r>
      <rPr>
        <b/>
        <sz val="8"/>
        <color rgb="FFC00000"/>
        <rFont val="Arial"/>
        <family val="2"/>
      </rPr>
      <t>Rare</t>
    </r>
    <r>
      <rPr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</si>
</sst>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"/>
    <numFmt numFmtId="166" formatCode="#,##0.0"/>
    <numFmt numFmtId="167" formatCode="&quot;$&quot;#,##0.00"/>
    <numFmt numFmtId="168" formatCode="&quot;$&quot;#,##0"/>
    <numFmt numFmtId="169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1"/>
      <color rgb="FF000000"/>
      <name val="Calibri"/>
      <family val="2"/>
    </font>
    <font>
      <sz val="10"/>
      <color rgb="FF000000"/>
      <name val="Tahoma"/>
      <family val="2"/>
    </font>
    <font>
      <sz val="10"/>
      <color rgb="FF000000"/>
      <name val="Calibri"/>
      <family val="2"/>
    </font>
    <font>
      <b/>
      <sz val="12"/>
      <color indexed="18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10"/>
      <name val="Arial"/>
      <family val="2"/>
    </font>
    <font>
      <sz val="9"/>
      <color rgb="FFC00000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color rgb="FF002060"/>
      <name val="Arial"/>
      <family val="2"/>
    </font>
    <font>
      <sz val="9"/>
      <color theme="1"/>
      <name val="Arial"/>
      <family val="2"/>
    </font>
    <font>
      <b/>
      <sz val="9"/>
      <color rgb="FF0432FF"/>
      <name val="Arial"/>
      <family val="2"/>
    </font>
    <font>
      <b/>
      <sz val="9"/>
      <color rgb="FF00206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Up">
        <bgColor theme="8" tint="0.59999389629810485"/>
      </patternFill>
    </fill>
    <fill>
      <patternFill patternType="lightUp"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lightUp"/>
    </fill>
  </fills>
  <borders count="3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8" fontId="3" fillId="0" borderId="0" xfId="0" applyNumberFormat="1" applyFont="1" applyAlignment="1">
      <alignment horizontal="center"/>
    </xf>
    <xf numFmtId="168" fontId="2" fillId="0" borderId="0" xfId="0" applyNumberFormat="1" applyFont="1"/>
    <xf numFmtId="0" fontId="6" fillId="2" borderId="0" xfId="0" applyFont="1" applyFill="1"/>
    <xf numFmtId="0" fontId="0" fillId="2" borderId="0" xfId="0" applyFill="1"/>
    <xf numFmtId="0" fontId="7" fillId="2" borderId="0" xfId="0" applyFont="1" applyFill="1"/>
    <xf numFmtId="169" fontId="0" fillId="2" borderId="0" xfId="2" applyNumberFormat="1" applyFont="1" applyFill="1"/>
    <xf numFmtId="0" fontId="8" fillId="3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6" fontId="8" fillId="0" borderId="5" xfId="0" applyNumberFormat="1" applyFont="1" applyBorder="1" applyAlignment="1">
      <alignment horizontal="righ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6" fontId="8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9" fillId="0" borderId="0" xfId="0" applyFont="1"/>
    <xf numFmtId="0" fontId="8" fillId="0" borderId="0" xfId="0" applyFont="1"/>
    <xf numFmtId="6" fontId="6" fillId="0" borderId="0" xfId="0" applyNumberFormat="1" applyFont="1"/>
    <xf numFmtId="0" fontId="8" fillId="9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13" borderId="0" xfId="0" applyFont="1" applyFill="1" applyAlignment="1">
      <alignment horizontal="center"/>
    </xf>
    <xf numFmtId="0" fontId="8" fillId="14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167" fontId="14" fillId="0" borderId="0" xfId="0" applyNumberFormat="1" applyFont="1"/>
    <xf numFmtId="0" fontId="18" fillId="0" borderId="0" xfId="0" applyFont="1" applyAlignment="1">
      <alignment vertical="center"/>
    </xf>
    <xf numFmtId="0" fontId="20" fillId="0" borderId="16" xfId="0" applyFont="1" applyBorder="1" applyAlignment="1">
      <alignment horizontal="center"/>
    </xf>
    <xf numFmtId="0" fontId="3" fillId="0" borderId="26" xfId="0" applyFont="1" applyBorder="1"/>
    <xf numFmtId="0" fontId="20" fillId="0" borderId="18" xfId="0" applyFont="1" applyBorder="1" applyAlignment="1">
      <alignment horizontal="center"/>
    </xf>
    <xf numFmtId="168" fontId="20" fillId="0" borderId="0" xfId="0" applyNumberFormat="1" applyFont="1" applyAlignment="1">
      <alignment horizontal="right" vertical="center"/>
    </xf>
    <xf numFmtId="0" fontId="20" fillId="0" borderId="1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3" fillId="0" borderId="18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3" borderId="30" xfId="0" applyFont="1" applyFill="1" applyBorder="1" applyAlignment="1">
      <alignment vertical="center"/>
    </xf>
    <xf numFmtId="0" fontId="23" fillId="3" borderId="29" xfId="0" applyFont="1" applyFill="1" applyBorder="1" applyAlignment="1">
      <alignment vertical="center"/>
    </xf>
    <xf numFmtId="0" fontId="23" fillId="3" borderId="27" xfId="0" applyFont="1" applyFill="1" applyBorder="1" applyAlignment="1">
      <alignment vertical="center"/>
    </xf>
    <xf numFmtId="165" fontId="20" fillId="0" borderId="18" xfId="0" applyNumberFormat="1" applyFont="1" applyBorder="1" applyAlignment="1">
      <alignment horizontal="right" vertical="center"/>
    </xf>
    <xf numFmtId="168" fontId="3" fillId="0" borderId="0" xfId="2" applyNumberFormat="1" applyFont="1" applyFill="1" applyBorder="1" applyAlignment="1">
      <alignment horizontal="right" vertical="center"/>
    </xf>
    <xf numFmtId="1" fontId="3" fillId="0" borderId="0" xfId="2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168" fontId="3" fillId="0" borderId="2" xfId="0" applyNumberFormat="1" applyFont="1" applyBorder="1" applyAlignment="1">
      <alignment vertical="center"/>
    </xf>
    <xf numFmtId="168" fontId="3" fillId="0" borderId="3" xfId="0" applyNumberFormat="1" applyFont="1" applyBorder="1" applyAlignment="1">
      <alignment vertical="center"/>
    </xf>
    <xf numFmtId="168" fontId="3" fillId="0" borderId="21" xfId="2" applyNumberFormat="1" applyFont="1" applyFill="1" applyBorder="1" applyAlignment="1">
      <alignment horizontal="right" vertical="center"/>
    </xf>
    <xf numFmtId="1" fontId="3" fillId="0" borderId="21" xfId="2" applyNumberFormat="1" applyFont="1" applyFill="1" applyBorder="1" applyAlignment="1">
      <alignment horizontal="center" vertical="center"/>
    </xf>
    <xf numFmtId="43" fontId="3" fillId="0" borderId="21" xfId="1" applyFont="1" applyFill="1" applyBorder="1" applyAlignment="1">
      <alignment horizontal="center" vertical="center"/>
    </xf>
    <xf numFmtId="168" fontId="3" fillId="0" borderId="12" xfId="0" applyNumberFormat="1" applyFont="1" applyBorder="1" applyAlignment="1">
      <alignment vertical="center"/>
    </xf>
    <xf numFmtId="168" fontId="3" fillId="0" borderId="34" xfId="0" applyNumberFormat="1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6" fillId="0" borderId="0" xfId="0" applyFont="1" applyAlignment="1">
      <alignment vertical="center"/>
    </xf>
    <xf numFmtId="168" fontId="26" fillId="0" borderId="0" xfId="0" applyNumberFormat="1" applyFont="1" applyAlignment="1">
      <alignment horizontal="center" vertical="center"/>
    </xf>
    <xf numFmtId="166" fontId="26" fillId="0" borderId="0" xfId="1" applyNumberFormat="1" applyFont="1" applyFill="1" applyBorder="1" applyAlignment="1">
      <alignment vertical="center"/>
    </xf>
    <xf numFmtId="168" fontId="26" fillId="0" borderId="2" xfId="0" applyNumberFormat="1" applyFont="1" applyBorder="1" applyAlignment="1">
      <alignment vertical="center"/>
    </xf>
    <xf numFmtId="168" fontId="3" fillId="0" borderId="23" xfId="2" applyNumberFormat="1" applyFont="1" applyFill="1" applyBorder="1" applyAlignment="1">
      <alignment horizontal="right" vertical="center"/>
    </xf>
    <xf numFmtId="168" fontId="27" fillId="0" borderId="2" xfId="0" applyNumberFormat="1" applyFont="1" applyBorder="1" applyAlignment="1">
      <alignment vertical="center"/>
    </xf>
    <xf numFmtId="168" fontId="28" fillId="8" borderId="27" xfId="0" applyNumberFormat="1" applyFont="1" applyFill="1" applyBorder="1" applyAlignment="1">
      <alignment vertical="center"/>
    </xf>
    <xf numFmtId="168" fontId="28" fillId="8" borderId="25" xfId="0" applyNumberFormat="1" applyFont="1" applyFill="1" applyBorder="1" applyAlignment="1">
      <alignment vertical="center"/>
    </xf>
    <xf numFmtId="0" fontId="23" fillId="3" borderId="20" xfId="0" applyFont="1" applyFill="1" applyBorder="1" applyAlignment="1">
      <alignment vertical="center"/>
    </xf>
    <xf numFmtId="0" fontId="23" fillId="3" borderId="21" xfId="0" applyFont="1" applyFill="1" applyBorder="1" applyAlignment="1">
      <alignment vertical="center"/>
    </xf>
    <xf numFmtId="0" fontId="23" fillId="3" borderId="12" xfId="0" applyFont="1" applyFill="1" applyBorder="1" applyAlignment="1">
      <alignment vertical="center"/>
    </xf>
    <xf numFmtId="0" fontId="20" fillId="0" borderId="18" xfId="0" applyFont="1" applyBorder="1" applyAlignment="1">
      <alignment horizontal="left" vertical="center"/>
    </xf>
    <xf numFmtId="168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vertical="center"/>
    </xf>
    <xf numFmtId="168" fontId="3" fillId="0" borderId="2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left" vertical="center"/>
    </xf>
    <xf numFmtId="10" fontId="26" fillId="0" borderId="0" xfId="0" applyNumberFormat="1" applyFont="1" applyAlignment="1">
      <alignment vertical="center"/>
    </xf>
    <xf numFmtId="168" fontId="28" fillId="0" borderId="2" xfId="0" applyNumberFormat="1" applyFont="1" applyBorder="1" applyAlignment="1">
      <alignment vertical="center"/>
    </xf>
    <xf numFmtId="168" fontId="26" fillId="0" borderId="23" xfId="0" applyNumberFormat="1" applyFont="1" applyBorder="1" applyAlignment="1">
      <alignment horizontal="center" vertical="center"/>
    </xf>
    <xf numFmtId="168" fontId="26" fillId="0" borderId="21" xfId="0" applyNumberFormat="1" applyFont="1" applyBorder="1" applyAlignment="1">
      <alignment horizontal="center" vertical="center"/>
    </xf>
    <xf numFmtId="10" fontId="26" fillId="0" borderId="21" xfId="0" applyNumberFormat="1" applyFont="1" applyBorder="1" applyAlignment="1">
      <alignment vertical="center"/>
    </xf>
    <xf numFmtId="168" fontId="28" fillId="0" borderId="0" xfId="0" applyNumberFormat="1" applyFont="1" applyAlignment="1">
      <alignment vertical="center"/>
    </xf>
    <xf numFmtId="168" fontId="27" fillId="8" borderId="17" xfId="0" applyNumberFormat="1" applyFont="1" applyFill="1" applyBorder="1" applyAlignment="1">
      <alignment vertical="center"/>
    </xf>
    <xf numFmtId="168" fontId="3" fillId="8" borderId="31" xfId="0" applyNumberFormat="1" applyFont="1" applyFill="1" applyBorder="1" applyAlignment="1">
      <alignment horizontal="center" vertical="center"/>
    </xf>
    <xf numFmtId="168" fontId="3" fillId="8" borderId="26" xfId="0" applyNumberFormat="1" applyFont="1" applyFill="1" applyBorder="1" applyAlignment="1">
      <alignment horizontal="center" vertical="center"/>
    </xf>
    <xf numFmtId="10" fontId="3" fillId="8" borderId="0" xfId="0" applyNumberFormat="1" applyFont="1" applyFill="1" applyAlignment="1">
      <alignment vertical="center"/>
    </xf>
    <xf numFmtId="6" fontId="23" fillId="3" borderId="30" xfId="0" applyNumberFormat="1" applyFont="1" applyFill="1" applyBorder="1" applyAlignment="1">
      <alignment vertical="center"/>
    </xf>
    <xf numFmtId="6" fontId="23" fillId="3" borderId="29" xfId="0" applyNumberFormat="1" applyFont="1" applyFill="1" applyBorder="1" applyAlignment="1">
      <alignment vertical="center"/>
    </xf>
    <xf numFmtId="6" fontId="23" fillId="3" borderId="27" xfId="0" applyNumberFormat="1" applyFont="1" applyFill="1" applyBorder="1" applyAlignment="1">
      <alignment vertical="center"/>
    </xf>
    <xf numFmtId="6" fontId="28" fillId="0" borderId="0" xfId="0" applyNumberFormat="1" applyFont="1" applyAlignment="1">
      <alignment horizontal="right" vertical="center"/>
    </xf>
    <xf numFmtId="6" fontId="23" fillId="0" borderId="1" xfId="0" applyNumberFormat="1" applyFont="1" applyBorder="1" applyAlignment="1">
      <alignment horizontal="left" vertical="center"/>
    </xf>
    <xf numFmtId="6" fontId="23" fillId="0" borderId="0" xfId="0" applyNumberFormat="1" applyFont="1" applyAlignment="1">
      <alignment horizontal="left" vertical="center"/>
    </xf>
    <xf numFmtId="6" fontId="28" fillId="0" borderId="21" xfId="0" applyNumberFormat="1" applyFont="1" applyBorder="1" applyAlignment="1">
      <alignment horizontal="right" vertical="center"/>
    </xf>
    <xf numFmtId="6" fontId="23" fillId="0" borderId="23" xfId="0" applyNumberFormat="1" applyFont="1" applyBorder="1" applyAlignment="1">
      <alignment horizontal="left" vertical="center"/>
    </xf>
    <xf numFmtId="6" fontId="23" fillId="0" borderId="21" xfId="0" applyNumberFormat="1" applyFont="1" applyBorder="1" applyAlignment="1">
      <alignment horizontal="left" vertical="center"/>
    </xf>
    <xf numFmtId="6" fontId="28" fillId="0" borderId="21" xfId="0" applyNumberFormat="1" applyFont="1" applyBorder="1" applyAlignment="1">
      <alignment horizontal="left" vertical="center"/>
    </xf>
    <xf numFmtId="6" fontId="28" fillId="0" borderId="21" xfId="0" applyNumberFormat="1" applyFont="1" applyBorder="1" applyAlignment="1">
      <alignment horizontal="center" vertical="center"/>
    </xf>
    <xf numFmtId="6" fontId="27" fillId="0" borderId="21" xfId="0" applyNumberFormat="1" applyFont="1" applyBorder="1" applyAlignment="1">
      <alignment horizontal="right" vertical="center"/>
    </xf>
    <xf numFmtId="168" fontId="27" fillId="0" borderId="34" xfId="0" applyNumberFormat="1" applyFont="1" applyBorder="1" applyAlignment="1">
      <alignment vertical="center"/>
    </xf>
    <xf numFmtId="6" fontId="3" fillId="0" borderId="0" xfId="0" applyNumberFormat="1" applyFont="1" applyAlignment="1">
      <alignment horizontal="left" vertical="center"/>
    </xf>
    <xf numFmtId="168" fontId="3" fillId="0" borderId="0" xfId="0" applyNumberFormat="1" applyFont="1" applyAlignment="1">
      <alignment vertical="center"/>
    </xf>
    <xf numFmtId="0" fontId="3" fillId="0" borderId="21" xfId="0" applyFont="1" applyBorder="1" applyAlignment="1">
      <alignment vertical="center"/>
    </xf>
    <xf numFmtId="168" fontId="3" fillId="0" borderId="21" xfId="0" applyNumberFormat="1" applyFont="1" applyBorder="1" applyAlignment="1">
      <alignment vertical="center"/>
    </xf>
    <xf numFmtId="6" fontId="3" fillId="0" borderId="21" xfId="0" applyNumberFormat="1" applyFont="1" applyBorder="1" applyAlignment="1">
      <alignment horizontal="left" vertical="center"/>
    </xf>
    <xf numFmtId="168" fontId="27" fillId="0" borderId="3" xfId="0" applyNumberFormat="1" applyFont="1" applyBorder="1" applyAlignment="1">
      <alignment vertical="center"/>
    </xf>
    <xf numFmtId="168" fontId="3" fillId="0" borderId="0" xfId="0" applyNumberFormat="1" applyFont="1" applyAlignment="1">
      <alignment horizontal="center" vertical="center"/>
    </xf>
    <xf numFmtId="1" fontId="3" fillId="0" borderId="2" xfId="0" applyNumberFormat="1" applyFont="1" applyBorder="1" applyAlignment="1">
      <alignment vertical="center"/>
    </xf>
    <xf numFmtId="168" fontId="3" fillId="0" borderId="21" xfId="0" applyNumberFormat="1" applyFont="1" applyBorder="1" applyAlignment="1">
      <alignment horizontal="center" vertical="center"/>
    </xf>
    <xf numFmtId="40" fontId="3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168" fontId="26" fillId="0" borderId="12" xfId="0" applyNumberFormat="1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168" fontId="26" fillId="8" borderId="2" xfId="0" applyNumberFormat="1" applyFont="1" applyFill="1" applyBorder="1" applyAlignment="1">
      <alignment vertical="center"/>
    </xf>
    <xf numFmtId="168" fontId="26" fillId="8" borderId="28" xfId="0" applyNumberFormat="1" applyFont="1" applyFill="1" applyBorder="1" applyAlignment="1">
      <alignment vertical="center"/>
    </xf>
    <xf numFmtId="168" fontId="26" fillId="8" borderId="29" xfId="0" applyNumberFormat="1" applyFont="1" applyFill="1" applyBorder="1" applyAlignment="1">
      <alignment vertical="center"/>
    </xf>
    <xf numFmtId="0" fontId="26" fillId="16" borderId="0" xfId="0" applyFont="1" applyFill="1"/>
    <xf numFmtId="168" fontId="26" fillId="0" borderId="17" xfId="0" applyNumberFormat="1" applyFont="1" applyBorder="1" applyAlignment="1">
      <alignment vertical="center"/>
    </xf>
    <xf numFmtId="168" fontId="25" fillId="16" borderId="32" xfId="0" applyNumberFormat="1" applyFont="1" applyFill="1" applyBorder="1" applyAlignment="1">
      <alignment horizontal="center" vertical="center"/>
    </xf>
    <xf numFmtId="168" fontId="25" fillId="0" borderId="32" xfId="0" applyNumberFormat="1" applyFont="1" applyBorder="1" applyAlignment="1">
      <alignment horizontal="center" vertical="center"/>
    </xf>
    <xf numFmtId="169" fontId="25" fillId="0" borderId="32" xfId="2" applyNumberFormat="1" applyFont="1" applyBorder="1" applyAlignment="1">
      <alignment vertical="center"/>
    </xf>
    <xf numFmtId="168" fontId="26" fillId="16" borderId="32" xfId="0" applyNumberFormat="1" applyFont="1" applyFill="1" applyBorder="1" applyAlignment="1">
      <alignment vertical="center"/>
    </xf>
    <xf numFmtId="168" fontId="27" fillId="16" borderId="13" xfId="0" applyNumberFormat="1" applyFont="1" applyFill="1" applyBorder="1" applyAlignment="1">
      <alignment vertical="center"/>
    </xf>
    <xf numFmtId="168" fontId="25" fillId="8" borderId="22" xfId="0" applyNumberFormat="1" applyFont="1" applyFill="1" applyBorder="1" applyAlignment="1">
      <alignment vertical="center"/>
    </xf>
    <xf numFmtId="168" fontId="25" fillId="8" borderId="24" xfId="0" applyNumberFormat="1" applyFont="1" applyFill="1" applyBorder="1" applyAlignment="1">
      <alignment vertical="center"/>
    </xf>
    <xf numFmtId="168" fontId="30" fillId="8" borderId="22" xfId="0" applyNumberFormat="1" applyFont="1" applyFill="1" applyBorder="1" applyAlignment="1">
      <alignment vertical="center"/>
    </xf>
    <xf numFmtId="0" fontId="22" fillId="15" borderId="9" xfId="0" applyFont="1" applyFill="1" applyBorder="1" applyAlignment="1">
      <alignment horizontal="center" vertical="center" wrapText="1"/>
    </xf>
    <xf numFmtId="0" fontId="22" fillId="15" borderId="14" xfId="0" applyFont="1" applyFill="1" applyBorder="1" applyAlignment="1">
      <alignment horizontal="center" vertical="center" wrapText="1"/>
    </xf>
    <xf numFmtId="168" fontId="20" fillId="15" borderId="11" xfId="0" applyNumberFormat="1" applyFont="1" applyFill="1" applyBorder="1" applyAlignment="1">
      <alignment horizontal="center" vertical="center" wrapText="1"/>
    </xf>
    <xf numFmtId="168" fontId="20" fillId="15" borderId="15" xfId="0" applyNumberFormat="1" applyFont="1" applyFill="1" applyBorder="1" applyAlignment="1">
      <alignment horizontal="center" vertical="center" wrapText="1"/>
    </xf>
    <xf numFmtId="168" fontId="20" fillId="6" borderId="29" xfId="0" applyNumberFormat="1" applyFont="1" applyFill="1" applyBorder="1" applyAlignment="1">
      <alignment horizontal="center" vertical="center"/>
    </xf>
    <xf numFmtId="168" fontId="20" fillId="6" borderId="27" xfId="0" applyNumberFormat="1" applyFont="1" applyFill="1" applyBorder="1" applyAlignment="1">
      <alignment horizontal="center" vertical="center"/>
    </xf>
    <xf numFmtId="14" fontId="21" fillId="6" borderId="30" xfId="0" applyNumberFormat="1" applyFont="1" applyFill="1" applyBorder="1" applyAlignment="1">
      <alignment horizontal="center" vertical="center"/>
    </xf>
    <xf numFmtId="14" fontId="21" fillId="6" borderId="29" xfId="0" applyNumberFormat="1" applyFont="1" applyFill="1" applyBorder="1" applyAlignment="1">
      <alignment horizontal="center" vertical="center"/>
    </xf>
    <xf numFmtId="14" fontId="21" fillId="6" borderId="35" xfId="0" applyNumberFormat="1" applyFont="1" applyFill="1" applyBorder="1" applyAlignment="1">
      <alignment horizontal="center" vertical="center"/>
    </xf>
    <xf numFmtId="168" fontId="20" fillId="15" borderId="9" xfId="0" applyNumberFormat="1" applyFont="1" applyFill="1" applyBorder="1" applyAlignment="1">
      <alignment horizontal="center" vertical="center" wrapText="1"/>
    </xf>
    <xf numFmtId="168" fontId="20" fillId="15" borderId="14" xfId="0" applyNumberFormat="1" applyFont="1" applyFill="1" applyBorder="1" applyAlignment="1">
      <alignment horizontal="center" vertical="center" wrapText="1"/>
    </xf>
    <xf numFmtId="168" fontId="20" fillId="15" borderId="10" xfId="0" applyNumberFormat="1" applyFont="1" applyFill="1" applyBorder="1" applyAlignment="1">
      <alignment horizontal="center" vertical="center" wrapText="1"/>
    </xf>
    <xf numFmtId="168" fontId="20" fillId="15" borderId="19" xfId="0" applyNumberFormat="1" applyFont="1" applyFill="1" applyBorder="1" applyAlignment="1">
      <alignment horizontal="center" vertical="center" wrapText="1"/>
    </xf>
    <xf numFmtId="168" fontId="20" fillId="15" borderId="17" xfId="0" applyNumberFormat="1" applyFont="1" applyFill="1" applyBorder="1" applyAlignment="1">
      <alignment horizontal="center" vertical="center"/>
    </xf>
    <xf numFmtId="168" fontId="20" fillId="15" borderId="3" xfId="0" applyNumberFormat="1" applyFont="1" applyFill="1" applyBorder="1" applyAlignment="1">
      <alignment horizontal="center" vertical="center"/>
    </xf>
    <xf numFmtId="168" fontId="4" fillId="15" borderId="8" xfId="0" applyNumberFormat="1" applyFont="1" applyFill="1" applyBorder="1" applyAlignment="1">
      <alignment horizontal="center" vertical="center"/>
    </xf>
    <xf numFmtId="168" fontId="25" fillId="8" borderId="23" xfId="0" applyNumberFormat="1" applyFont="1" applyFill="1" applyBorder="1" applyAlignment="1">
      <alignment horizontal="center" vertical="center"/>
    </xf>
    <xf numFmtId="168" fontId="25" fillId="8" borderId="21" xfId="0" applyNumberFormat="1" applyFont="1" applyFill="1" applyBorder="1" applyAlignment="1">
      <alignment horizontal="center" vertical="center"/>
    </xf>
    <xf numFmtId="168" fontId="25" fillId="8" borderId="1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3" fillId="3" borderId="30" xfId="0" applyFont="1" applyFill="1" applyBorder="1" applyAlignment="1">
      <alignment horizontal="left" vertical="center"/>
    </xf>
    <xf numFmtId="0" fontId="23" fillId="3" borderId="29" xfId="0" applyFont="1" applyFill="1" applyBorder="1" applyAlignment="1">
      <alignment horizontal="left" vertical="center"/>
    </xf>
    <xf numFmtId="0" fontId="23" fillId="3" borderId="27" xfId="0" applyFont="1" applyFill="1" applyBorder="1" applyAlignment="1">
      <alignment horizontal="left" vertical="center"/>
    </xf>
    <xf numFmtId="168" fontId="28" fillId="8" borderId="28" xfId="0" applyNumberFormat="1" applyFont="1" applyFill="1" applyBorder="1" applyAlignment="1">
      <alignment horizontal="center" vertical="center"/>
    </xf>
    <xf numFmtId="168" fontId="28" fillId="8" borderId="29" xfId="0" applyNumberFormat="1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left" vertical="center"/>
    </xf>
    <xf numFmtId="0" fontId="25" fillId="8" borderId="26" xfId="0" applyFont="1" applyFill="1" applyBorder="1" applyAlignment="1">
      <alignment horizontal="left" vertical="center"/>
    </xf>
    <xf numFmtId="6" fontId="25" fillId="8" borderId="30" xfId="0" applyNumberFormat="1" applyFont="1" applyFill="1" applyBorder="1" applyAlignment="1">
      <alignment horizontal="left" vertical="center"/>
    </xf>
    <xf numFmtId="6" fontId="25" fillId="8" borderId="29" xfId="0" applyNumberFormat="1" applyFont="1" applyFill="1" applyBorder="1" applyAlignment="1">
      <alignment horizontal="left" vertical="center"/>
    </xf>
    <xf numFmtId="6" fontId="25" fillId="8" borderId="35" xfId="0" applyNumberFormat="1" applyFont="1" applyFill="1" applyBorder="1" applyAlignment="1">
      <alignment horizontal="left" vertical="center"/>
    </xf>
    <xf numFmtId="6" fontId="28" fillId="0" borderId="0" xfId="0" applyNumberFormat="1" applyFont="1" applyAlignment="1">
      <alignment horizontal="left" vertical="center"/>
    </xf>
    <xf numFmtId="6" fontId="3" fillId="0" borderId="0" xfId="0" applyNumberFormat="1" applyFont="1" applyAlignment="1">
      <alignment horizontal="left" vertical="center"/>
    </xf>
    <xf numFmtId="0" fontId="25" fillId="8" borderId="30" xfId="0" applyFont="1" applyFill="1" applyBorder="1" applyAlignment="1">
      <alignment horizontal="left" vertical="center"/>
    </xf>
    <xf numFmtId="0" fontId="25" fillId="8" borderId="29" xfId="0" applyFont="1" applyFill="1" applyBorder="1" applyAlignment="1">
      <alignment horizontal="left" vertical="center"/>
    </xf>
    <xf numFmtId="167" fontId="25" fillId="8" borderId="20" xfId="0" applyNumberFormat="1" applyFont="1" applyFill="1" applyBorder="1" applyAlignment="1">
      <alignment horizontal="left" vertical="center"/>
    </xf>
    <xf numFmtId="167" fontId="25" fillId="8" borderId="21" xfId="0" applyNumberFormat="1" applyFont="1" applyFill="1" applyBorder="1" applyAlignment="1">
      <alignment horizontal="left" vertical="center"/>
    </xf>
    <xf numFmtId="168" fontId="20" fillId="15" borderId="3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32FF"/>
      <color rgb="FF0096FF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ittany Causey" id="{F4685FDE-342E-4EFE-95AD-D9D0D70F09C7}" userId="S::bcausey@jm-aq.com::d86dd3aa-2ed6-4ab5-9025-a6e05e794b5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3-01-17T19:59:24.99" personId="{F4685FDE-342E-4EFE-95AD-D9D0D70F09C7}" id="{3BDE5CA7-3D62-4D31-9842-BDF1BC3E680D}">
    <text>Enter monthly base salary here</text>
  </threadedComment>
  <threadedComment ref="D26" dT="2023-01-17T17:37:23.26" personId="{F4685FDE-342E-4EFE-95AD-D9D0D70F09C7}" id="{A45D03B6-2321-453B-BD68-C1E360054FFB}">
    <text>confirm</text>
  </threadedComment>
  <threadedComment ref="D27" dT="2023-01-17T17:37:23.26" personId="{F4685FDE-342E-4EFE-95AD-D9D0D70F09C7}" id="{96737603-8921-4BC0-BC5C-F3510C16F808}">
    <text>confirm</text>
  </threadedComment>
  <threadedComment ref="D28" dT="2023-01-17T17:37:23.26" personId="{F4685FDE-342E-4EFE-95AD-D9D0D70F09C7}" id="{3118176D-706F-45B0-8E94-CC06AB5EC09C}">
    <text>confirm</text>
  </threadedComment>
  <threadedComment ref="D59" dT="2023-01-03T16:56:07.71" personId="{F4685FDE-342E-4EFE-95AD-D9D0D70F09C7}" id="{7C5FBC47-8376-4286-B512-3E1A27041300}">
    <text>confirm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E825C-DF25-4016-AC9D-F2316D52A85B}">
  <sheetPr>
    <pageSetUpPr fitToPage="1"/>
  </sheetPr>
  <dimension ref="B1:L53"/>
  <sheetViews>
    <sheetView tabSelected="1" zoomScale="110" zoomScaleNormal="110" zoomScalePageLayoutView="125" workbookViewId="0">
      <selection activeCell="O26" sqref="O26"/>
    </sheetView>
  </sheetViews>
  <sheetFormatPr baseColWidth="10" defaultColWidth="8.6640625" defaultRowHeight="13" x14ac:dyDescent="0.15"/>
  <cols>
    <col min="1" max="1" width="8.6640625" style="1"/>
    <col min="2" max="2" width="7" style="2" customWidth="1"/>
    <col min="3" max="3" width="49.33203125" style="1" bestFit="1" customWidth="1"/>
    <col min="4" max="4" width="7.33203125" style="4" bestFit="1" customWidth="1"/>
    <col min="5" max="5" width="8.33203125" style="4" bestFit="1" customWidth="1"/>
    <col min="6" max="6" width="8.6640625" style="1" bestFit="1" customWidth="1"/>
    <col min="7" max="7" width="8.6640625" style="5" bestFit="1" customWidth="1"/>
    <col min="8" max="8" width="6.6640625" style="4" customWidth="1"/>
    <col min="9" max="9" width="8.33203125" style="4" bestFit="1" customWidth="1"/>
    <col min="10" max="10" width="8.6640625" style="1" bestFit="1" customWidth="1"/>
    <col min="11" max="11" width="8.1640625" style="5" customWidth="1"/>
    <col min="12" max="12" width="8.6640625" style="5" bestFit="1" customWidth="1"/>
    <col min="13" max="247" width="8.6640625" style="1"/>
    <col min="248" max="248" width="7" style="1" customWidth="1"/>
    <col min="249" max="249" width="33.6640625" style="1" customWidth="1"/>
    <col min="250" max="250" width="7.6640625" style="1" customWidth="1"/>
    <col min="251" max="251" width="4.6640625" style="1" customWidth="1"/>
    <col min="252" max="252" width="6.33203125" style="1" customWidth="1"/>
    <col min="253" max="253" width="10.1640625" style="1" customWidth="1"/>
    <col min="254" max="254" width="2.33203125" style="1" customWidth="1"/>
    <col min="255" max="255" width="6.33203125" style="1" customWidth="1"/>
    <col min="256" max="256" width="11.5" style="1" customWidth="1"/>
    <col min="257" max="257" width="2.6640625" style="1" customWidth="1"/>
    <col min="258" max="258" width="6.33203125" style="1" customWidth="1"/>
    <col min="259" max="259" width="13.33203125" style="1" customWidth="1"/>
    <col min="260" max="260" width="3" style="1" customWidth="1"/>
    <col min="261" max="261" width="6.33203125" style="1" customWidth="1"/>
    <col min="262" max="262" width="11.33203125" style="1" customWidth="1"/>
    <col min="263" max="263" width="3.33203125" style="1" customWidth="1"/>
    <col min="264" max="264" width="6.33203125" style="1" customWidth="1"/>
    <col min="265" max="265" width="11.5" style="1" customWidth="1"/>
    <col min="266" max="266" width="3.5" style="1" customWidth="1"/>
    <col min="267" max="267" width="13.33203125" style="1" customWidth="1"/>
    <col min="268" max="503" width="8.6640625" style="1"/>
    <col min="504" max="504" width="7" style="1" customWidth="1"/>
    <col min="505" max="505" width="33.6640625" style="1" customWidth="1"/>
    <col min="506" max="506" width="7.6640625" style="1" customWidth="1"/>
    <col min="507" max="507" width="4.6640625" style="1" customWidth="1"/>
    <col min="508" max="508" width="6.33203125" style="1" customWidth="1"/>
    <col min="509" max="509" width="10.1640625" style="1" customWidth="1"/>
    <col min="510" max="510" width="2.33203125" style="1" customWidth="1"/>
    <col min="511" max="511" width="6.33203125" style="1" customWidth="1"/>
    <col min="512" max="512" width="11.5" style="1" customWidth="1"/>
    <col min="513" max="513" width="2.6640625" style="1" customWidth="1"/>
    <col min="514" max="514" width="6.33203125" style="1" customWidth="1"/>
    <col min="515" max="515" width="13.33203125" style="1" customWidth="1"/>
    <col min="516" max="516" width="3" style="1" customWidth="1"/>
    <col min="517" max="517" width="6.33203125" style="1" customWidth="1"/>
    <col min="518" max="518" width="11.33203125" style="1" customWidth="1"/>
    <col min="519" max="519" width="3.33203125" style="1" customWidth="1"/>
    <col min="520" max="520" width="6.33203125" style="1" customWidth="1"/>
    <col min="521" max="521" width="11.5" style="1" customWidth="1"/>
    <col min="522" max="522" width="3.5" style="1" customWidth="1"/>
    <col min="523" max="523" width="13.33203125" style="1" customWidth="1"/>
    <col min="524" max="759" width="8.6640625" style="1"/>
    <col min="760" max="760" width="7" style="1" customWidth="1"/>
    <col min="761" max="761" width="33.6640625" style="1" customWidth="1"/>
    <col min="762" max="762" width="7.6640625" style="1" customWidth="1"/>
    <col min="763" max="763" width="4.6640625" style="1" customWidth="1"/>
    <col min="764" max="764" width="6.33203125" style="1" customWidth="1"/>
    <col min="765" max="765" width="10.1640625" style="1" customWidth="1"/>
    <col min="766" max="766" width="2.33203125" style="1" customWidth="1"/>
    <col min="767" max="767" width="6.33203125" style="1" customWidth="1"/>
    <col min="768" max="768" width="11.5" style="1" customWidth="1"/>
    <col min="769" max="769" width="2.6640625" style="1" customWidth="1"/>
    <col min="770" max="770" width="6.33203125" style="1" customWidth="1"/>
    <col min="771" max="771" width="13.33203125" style="1" customWidth="1"/>
    <col min="772" max="772" width="3" style="1" customWidth="1"/>
    <col min="773" max="773" width="6.33203125" style="1" customWidth="1"/>
    <col min="774" max="774" width="11.33203125" style="1" customWidth="1"/>
    <col min="775" max="775" width="3.33203125" style="1" customWidth="1"/>
    <col min="776" max="776" width="6.33203125" style="1" customWidth="1"/>
    <col min="777" max="777" width="11.5" style="1" customWidth="1"/>
    <col min="778" max="778" width="3.5" style="1" customWidth="1"/>
    <col min="779" max="779" width="13.33203125" style="1" customWidth="1"/>
    <col min="780" max="1015" width="8.6640625" style="1"/>
    <col min="1016" max="1016" width="7" style="1" customWidth="1"/>
    <col min="1017" max="1017" width="33.6640625" style="1" customWidth="1"/>
    <col min="1018" max="1018" width="7.6640625" style="1" customWidth="1"/>
    <col min="1019" max="1019" width="4.6640625" style="1" customWidth="1"/>
    <col min="1020" max="1020" width="6.33203125" style="1" customWidth="1"/>
    <col min="1021" max="1021" width="10.1640625" style="1" customWidth="1"/>
    <col min="1022" max="1022" width="2.33203125" style="1" customWidth="1"/>
    <col min="1023" max="1023" width="6.33203125" style="1" customWidth="1"/>
    <col min="1024" max="1024" width="11.5" style="1" customWidth="1"/>
    <col min="1025" max="1025" width="2.6640625" style="1" customWidth="1"/>
    <col min="1026" max="1026" width="6.33203125" style="1" customWidth="1"/>
    <col min="1027" max="1027" width="13.33203125" style="1" customWidth="1"/>
    <col min="1028" max="1028" width="3" style="1" customWidth="1"/>
    <col min="1029" max="1029" width="6.33203125" style="1" customWidth="1"/>
    <col min="1030" max="1030" width="11.33203125" style="1" customWidth="1"/>
    <col min="1031" max="1031" width="3.33203125" style="1" customWidth="1"/>
    <col min="1032" max="1032" width="6.33203125" style="1" customWidth="1"/>
    <col min="1033" max="1033" width="11.5" style="1" customWidth="1"/>
    <col min="1034" max="1034" width="3.5" style="1" customWidth="1"/>
    <col min="1035" max="1035" width="13.33203125" style="1" customWidth="1"/>
    <col min="1036" max="1271" width="8.6640625" style="1"/>
    <col min="1272" max="1272" width="7" style="1" customWidth="1"/>
    <col min="1273" max="1273" width="33.6640625" style="1" customWidth="1"/>
    <col min="1274" max="1274" width="7.6640625" style="1" customWidth="1"/>
    <col min="1275" max="1275" width="4.6640625" style="1" customWidth="1"/>
    <col min="1276" max="1276" width="6.33203125" style="1" customWidth="1"/>
    <col min="1277" max="1277" width="10.1640625" style="1" customWidth="1"/>
    <col min="1278" max="1278" width="2.33203125" style="1" customWidth="1"/>
    <col min="1279" max="1279" width="6.33203125" style="1" customWidth="1"/>
    <col min="1280" max="1280" width="11.5" style="1" customWidth="1"/>
    <col min="1281" max="1281" width="2.6640625" style="1" customWidth="1"/>
    <col min="1282" max="1282" width="6.33203125" style="1" customWidth="1"/>
    <col min="1283" max="1283" width="13.33203125" style="1" customWidth="1"/>
    <col min="1284" max="1284" width="3" style="1" customWidth="1"/>
    <col min="1285" max="1285" width="6.33203125" style="1" customWidth="1"/>
    <col min="1286" max="1286" width="11.33203125" style="1" customWidth="1"/>
    <col min="1287" max="1287" width="3.33203125" style="1" customWidth="1"/>
    <col min="1288" max="1288" width="6.33203125" style="1" customWidth="1"/>
    <col min="1289" max="1289" width="11.5" style="1" customWidth="1"/>
    <col min="1290" max="1290" width="3.5" style="1" customWidth="1"/>
    <col min="1291" max="1291" width="13.33203125" style="1" customWidth="1"/>
    <col min="1292" max="1527" width="8.6640625" style="1"/>
    <col min="1528" max="1528" width="7" style="1" customWidth="1"/>
    <col min="1529" max="1529" width="33.6640625" style="1" customWidth="1"/>
    <col min="1530" max="1530" width="7.6640625" style="1" customWidth="1"/>
    <col min="1531" max="1531" width="4.6640625" style="1" customWidth="1"/>
    <col min="1532" max="1532" width="6.33203125" style="1" customWidth="1"/>
    <col min="1533" max="1533" width="10.1640625" style="1" customWidth="1"/>
    <col min="1534" max="1534" width="2.33203125" style="1" customWidth="1"/>
    <col min="1535" max="1535" width="6.33203125" style="1" customWidth="1"/>
    <col min="1536" max="1536" width="11.5" style="1" customWidth="1"/>
    <col min="1537" max="1537" width="2.6640625" style="1" customWidth="1"/>
    <col min="1538" max="1538" width="6.33203125" style="1" customWidth="1"/>
    <col min="1539" max="1539" width="13.33203125" style="1" customWidth="1"/>
    <col min="1540" max="1540" width="3" style="1" customWidth="1"/>
    <col min="1541" max="1541" width="6.33203125" style="1" customWidth="1"/>
    <col min="1542" max="1542" width="11.33203125" style="1" customWidth="1"/>
    <col min="1543" max="1543" width="3.33203125" style="1" customWidth="1"/>
    <col min="1544" max="1544" width="6.33203125" style="1" customWidth="1"/>
    <col min="1545" max="1545" width="11.5" style="1" customWidth="1"/>
    <col min="1546" max="1546" width="3.5" style="1" customWidth="1"/>
    <col min="1547" max="1547" width="13.33203125" style="1" customWidth="1"/>
    <col min="1548" max="1783" width="8.6640625" style="1"/>
    <col min="1784" max="1784" width="7" style="1" customWidth="1"/>
    <col min="1785" max="1785" width="33.6640625" style="1" customWidth="1"/>
    <col min="1786" max="1786" width="7.6640625" style="1" customWidth="1"/>
    <col min="1787" max="1787" width="4.6640625" style="1" customWidth="1"/>
    <col min="1788" max="1788" width="6.33203125" style="1" customWidth="1"/>
    <col min="1789" max="1789" width="10.1640625" style="1" customWidth="1"/>
    <col min="1790" max="1790" width="2.33203125" style="1" customWidth="1"/>
    <col min="1791" max="1791" width="6.33203125" style="1" customWidth="1"/>
    <col min="1792" max="1792" width="11.5" style="1" customWidth="1"/>
    <col min="1793" max="1793" width="2.6640625" style="1" customWidth="1"/>
    <col min="1794" max="1794" width="6.33203125" style="1" customWidth="1"/>
    <col min="1795" max="1795" width="13.33203125" style="1" customWidth="1"/>
    <col min="1796" max="1796" width="3" style="1" customWidth="1"/>
    <col min="1797" max="1797" width="6.33203125" style="1" customWidth="1"/>
    <col min="1798" max="1798" width="11.33203125" style="1" customWidth="1"/>
    <col min="1799" max="1799" width="3.33203125" style="1" customWidth="1"/>
    <col min="1800" max="1800" width="6.33203125" style="1" customWidth="1"/>
    <col min="1801" max="1801" width="11.5" style="1" customWidth="1"/>
    <col min="1802" max="1802" width="3.5" style="1" customWidth="1"/>
    <col min="1803" max="1803" width="13.33203125" style="1" customWidth="1"/>
    <col min="1804" max="2039" width="8.6640625" style="1"/>
    <col min="2040" max="2040" width="7" style="1" customWidth="1"/>
    <col min="2041" max="2041" width="33.6640625" style="1" customWidth="1"/>
    <col min="2042" max="2042" width="7.6640625" style="1" customWidth="1"/>
    <col min="2043" max="2043" width="4.6640625" style="1" customWidth="1"/>
    <col min="2044" max="2044" width="6.33203125" style="1" customWidth="1"/>
    <col min="2045" max="2045" width="10.1640625" style="1" customWidth="1"/>
    <col min="2046" max="2046" width="2.33203125" style="1" customWidth="1"/>
    <col min="2047" max="2047" width="6.33203125" style="1" customWidth="1"/>
    <col min="2048" max="2048" width="11.5" style="1" customWidth="1"/>
    <col min="2049" max="2049" width="2.6640625" style="1" customWidth="1"/>
    <col min="2050" max="2050" width="6.33203125" style="1" customWidth="1"/>
    <col min="2051" max="2051" width="13.33203125" style="1" customWidth="1"/>
    <col min="2052" max="2052" width="3" style="1" customWidth="1"/>
    <col min="2053" max="2053" width="6.33203125" style="1" customWidth="1"/>
    <col min="2054" max="2054" width="11.33203125" style="1" customWidth="1"/>
    <col min="2055" max="2055" width="3.33203125" style="1" customWidth="1"/>
    <col min="2056" max="2056" width="6.33203125" style="1" customWidth="1"/>
    <col min="2057" max="2057" width="11.5" style="1" customWidth="1"/>
    <col min="2058" max="2058" width="3.5" style="1" customWidth="1"/>
    <col min="2059" max="2059" width="13.33203125" style="1" customWidth="1"/>
    <col min="2060" max="2295" width="8.6640625" style="1"/>
    <col min="2296" max="2296" width="7" style="1" customWidth="1"/>
    <col min="2297" max="2297" width="33.6640625" style="1" customWidth="1"/>
    <col min="2298" max="2298" width="7.6640625" style="1" customWidth="1"/>
    <col min="2299" max="2299" width="4.6640625" style="1" customWidth="1"/>
    <col min="2300" max="2300" width="6.33203125" style="1" customWidth="1"/>
    <col min="2301" max="2301" width="10.1640625" style="1" customWidth="1"/>
    <col min="2302" max="2302" width="2.33203125" style="1" customWidth="1"/>
    <col min="2303" max="2303" width="6.33203125" style="1" customWidth="1"/>
    <col min="2304" max="2304" width="11.5" style="1" customWidth="1"/>
    <col min="2305" max="2305" width="2.6640625" style="1" customWidth="1"/>
    <col min="2306" max="2306" width="6.33203125" style="1" customWidth="1"/>
    <col min="2307" max="2307" width="13.33203125" style="1" customWidth="1"/>
    <col min="2308" max="2308" width="3" style="1" customWidth="1"/>
    <col min="2309" max="2309" width="6.33203125" style="1" customWidth="1"/>
    <col min="2310" max="2310" width="11.33203125" style="1" customWidth="1"/>
    <col min="2311" max="2311" width="3.33203125" style="1" customWidth="1"/>
    <col min="2312" max="2312" width="6.33203125" style="1" customWidth="1"/>
    <col min="2313" max="2313" width="11.5" style="1" customWidth="1"/>
    <col min="2314" max="2314" width="3.5" style="1" customWidth="1"/>
    <col min="2315" max="2315" width="13.33203125" style="1" customWidth="1"/>
    <col min="2316" max="2551" width="8.6640625" style="1"/>
    <col min="2552" max="2552" width="7" style="1" customWidth="1"/>
    <col min="2553" max="2553" width="33.6640625" style="1" customWidth="1"/>
    <col min="2554" max="2554" width="7.6640625" style="1" customWidth="1"/>
    <col min="2555" max="2555" width="4.6640625" style="1" customWidth="1"/>
    <col min="2556" max="2556" width="6.33203125" style="1" customWidth="1"/>
    <col min="2557" max="2557" width="10.1640625" style="1" customWidth="1"/>
    <col min="2558" max="2558" width="2.33203125" style="1" customWidth="1"/>
    <col min="2559" max="2559" width="6.33203125" style="1" customWidth="1"/>
    <col min="2560" max="2560" width="11.5" style="1" customWidth="1"/>
    <col min="2561" max="2561" width="2.6640625" style="1" customWidth="1"/>
    <col min="2562" max="2562" width="6.33203125" style="1" customWidth="1"/>
    <col min="2563" max="2563" width="13.33203125" style="1" customWidth="1"/>
    <col min="2564" max="2564" width="3" style="1" customWidth="1"/>
    <col min="2565" max="2565" width="6.33203125" style="1" customWidth="1"/>
    <col min="2566" max="2566" width="11.33203125" style="1" customWidth="1"/>
    <col min="2567" max="2567" width="3.33203125" style="1" customWidth="1"/>
    <col min="2568" max="2568" width="6.33203125" style="1" customWidth="1"/>
    <col min="2569" max="2569" width="11.5" style="1" customWidth="1"/>
    <col min="2570" max="2570" width="3.5" style="1" customWidth="1"/>
    <col min="2571" max="2571" width="13.33203125" style="1" customWidth="1"/>
    <col min="2572" max="2807" width="8.6640625" style="1"/>
    <col min="2808" max="2808" width="7" style="1" customWidth="1"/>
    <col min="2809" max="2809" width="33.6640625" style="1" customWidth="1"/>
    <col min="2810" max="2810" width="7.6640625" style="1" customWidth="1"/>
    <col min="2811" max="2811" width="4.6640625" style="1" customWidth="1"/>
    <col min="2812" max="2812" width="6.33203125" style="1" customWidth="1"/>
    <col min="2813" max="2813" width="10.1640625" style="1" customWidth="1"/>
    <col min="2814" max="2814" width="2.33203125" style="1" customWidth="1"/>
    <col min="2815" max="2815" width="6.33203125" style="1" customWidth="1"/>
    <col min="2816" max="2816" width="11.5" style="1" customWidth="1"/>
    <col min="2817" max="2817" width="2.6640625" style="1" customWidth="1"/>
    <col min="2818" max="2818" width="6.33203125" style="1" customWidth="1"/>
    <col min="2819" max="2819" width="13.33203125" style="1" customWidth="1"/>
    <col min="2820" max="2820" width="3" style="1" customWidth="1"/>
    <col min="2821" max="2821" width="6.33203125" style="1" customWidth="1"/>
    <col min="2822" max="2822" width="11.33203125" style="1" customWidth="1"/>
    <col min="2823" max="2823" width="3.33203125" style="1" customWidth="1"/>
    <col min="2824" max="2824" width="6.33203125" style="1" customWidth="1"/>
    <col min="2825" max="2825" width="11.5" style="1" customWidth="1"/>
    <col min="2826" max="2826" width="3.5" style="1" customWidth="1"/>
    <col min="2827" max="2827" width="13.33203125" style="1" customWidth="1"/>
    <col min="2828" max="3063" width="8.6640625" style="1"/>
    <col min="3064" max="3064" width="7" style="1" customWidth="1"/>
    <col min="3065" max="3065" width="33.6640625" style="1" customWidth="1"/>
    <col min="3066" max="3066" width="7.6640625" style="1" customWidth="1"/>
    <col min="3067" max="3067" width="4.6640625" style="1" customWidth="1"/>
    <col min="3068" max="3068" width="6.33203125" style="1" customWidth="1"/>
    <col min="3069" max="3069" width="10.1640625" style="1" customWidth="1"/>
    <col min="3070" max="3070" width="2.33203125" style="1" customWidth="1"/>
    <col min="3071" max="3071" width="6.33203125" style="1" customWidth="1"/>
    <col min="3072" max="3072" width="11.5" style="1" customWidth="1"/>
    <col min="3073" max="3073" width="2.6640625" style="1" customWidth="1"/>
    <col min="3074" max="3074" width="6.33203125" style="1" customWidth="1"/>
    <col min="3075" max="3075" width="13.33203125" style="1" customWidth="1"/>
    <col min="3076" max="3076" width="3" style="1" customWidth="1"/>
    <col min="3077" max="3077" width="6.33203125" style="1" customWidth="1"/>
    <col min="3078" max="3078" width="11.33203125" style="1" customWidth="1"/>
    <col min="3079" max="3079" width="3.33203125" style="1" customWidth="1"/>
    <col min="3080" max="3080" width="6.33203125" style="1" customWidth="1"/>
    <col min="3081" max="3081" width="11.5" style="1" customWidth="1"/>
    <col min="3082" max="3082" width="3.5" style="1" customWidth="1"/>
    <col min="3083" max="3083" width="13.33203125" style="1" customWidth="1"/>
    <col min="3084" max="3319" width="8.6640625" style="1"/>
    <col min="3320" max="3320" width="7" style="1" customWidth="1"/>
    <col min="3321" max="3321" width="33.6640625" style="1" customWidth="1"/>
    <col min="3322" max="3322" width="7.6640625" style="1" customWidth="1"/>
    <col min="3323" max="3323" width="4.6640625" style="1" customWidth="1"/>
    <col min="3324" max="3324" width="6.33203125" style="1" customWidth="1"/>
    <col min="3325" max="3325" width="10.1640625" style="1" customWidth="1"/>
    <col min="3326" max="3326" width="2.33203125" style="1" customWidth="1"/>
    <col min="3327" max="3327" width="6.33203125" style="1" customWidth="1"/>
    <col min="3328" max="3328" width="11.5" style="1" customWidth="1"/>
    <col min="3329" max="3329" width="2.6640625" style="1" customWidth="1"/>
    <col min="3330" max="3330" width="6.33203125" style="1" customWidth="1"/>
    <col min="3331" max="3331" width="13.33203125" style="1" customWidth="1"/>
    <col min="3332" max="3332" width="3" style="1" customWidth="1"/>
    <col min="3333" max="3333" width="6.33203125" style="1" customWidth="1"/>
    <col min="3334" max="3334" width="11.33203125" style="1" customWidth="1"/>
    <col min="3335" max="3335" width="3.33203125" style="1" customWidth="1"/>
    <col min="3336" max="3336" width="6.33203125" style="1" customWidth="1"/>
    <col min="3337" max="3337" width="11.5" style="1" customWidth="1"/>
    <col min="3338" max="3338" width="3.5" style="1" customWidth="1"/>
    <col min="3339" max="3339" width="13.33203125" style="1" customWidth="1"/>
    <col min="3340" max="3575" width="8.6640625" style="1"/>
    <col min="3576" max="3576" width="7" style="1" customWidth="1"/>
    <col min="3577" max="3577" width="33.6640625" style="1" customWidth="1"/>
    <col min="3578" max="3578" width="7.6640625" style="1" customWidth="1"/>
    <col min="3579" max="3579" width="4.6640625" style="1" customWidth="1"/>
    <col min="3580" max="3580" width="6.33203125" style="1" customWidth="1"/>
    <col min="3581" max="3581" width="10.1640625" style="1" customWidth="1"/>
    <col min="3582" max="3582" width="2.33203125" style="1" customWidth="1"/>
    <col min="3583" max="3583" width="6.33203125" style="1" customWidth="1"/>
    <col min="3584" max="3584" width="11.5" style="1" customWidth="1"/>
    <col min="3585" max="3585" width="2.6640625" style="1" customWidth="1"/>
    <col min="3586" max="3586" width="6.33203125" style="1" customWidth="1"/>
    <col min="3587" max="3587" width="13.33203125" style="1" customWidth="1"/>
    <col min="3588" max="3588" width="3" style="1" customWidth="1"/>
    <col min="3589" max="3589" width="6.33203125" style="1" customWidth="1"/>
    <col min="3590" max="3590" width="11.33203125" style="1" customWidth="1"/>
    <col min="3591" max="3591" width="3.33203125" style="1" customWidth="1"/>
    <col min="3592" max="3592" width="6.33203125" style="1" customWidth="1"/>
    <col min="3593" max="3593" width="11.5" style="1" customWidth="1"/>
    <col min="3594" max="3594" width="3.5" style="1" customWidth="1"/>
    <col min="3595" max="3595" width="13.33203125" style="1" customWidth="1"/>
    <col min="3596" max="3831" width="8.6640625" style="1"/>
    <col min="3832" max="3832" width="7" style="1" customWidth="1"/>
    <col min="3833" max="3833" width="33.6640625" style="1" customWidth="1"/>
    <col min="3834" max="3834" width="7.6640625" style="1" customWidth="1"/>
    <col min="3835" max="3835" width="4.6640625" style="1" customWidth="1"/>
    <col min="3836" max="3836" width="6.33203125" style="1" customWidth="1"/>
    <col min="3837" max="3837" width="10.1640625" style="1" customWidth="1"/>
    <col min="3838" max="3838" width="2.33203125" style="1" customWidth="1"/>
    <col min="3839" max="3839" width="6.33203125" style="1" customWidth="1"/>
    <col min="3840" max="3840" width="11.5" style="1" customWidth="1"/>
    <col min="3841" max="3841" width="2.6640625" style="1" customWidth="1"/>
    <col min="3842" max="3842" width="6.33203125" style="1" customWidth="1"/>
    <col min="3843" max="3843" width="13.33203125" style="1" customWidth="1"/>
    <col min="3844" max="3844" width="3" style="1" customWidth="1"/>
    <col min="3845" max="3845" width="6.33203125" style="1" customWidth="1"/>
    <col min="3846" max="3846" width="11.33203125" style="1" customWidth="1"/>
    <col min="3847" max="3847" width="3.33203125" style="1" customWidth="1"/>
    <col min="3848" max="3848" width="6.33203125" style="1" customWidth="1"/>
    <col min="3849" max="3849" width="11.5" style="1" customWidth="1"/>
    <col min="3850" max="3850" width="3.5" style="1" customWidth="1"/>
    <col min="3851" max="3851" width="13.33203125" style="1" customWidth="1"/>
    <col min="3852" max="4087" width="8.6640625" style="1"/>
    <col min="4088" max="4088" width="7" style="1" customWidth="1"/>
    <col min="4089" max="4089" width="33.6640625" style="1" customWidth="1"/>
    <col min="4090" max="4090" width="7.6640625" style="1" customWidth="1"/>
    <col min="4091" max="4091" width="4.6640625" style="1" customWidth="1"/>
    <col min="4092" max="4092" width="6.33203125" style="1" customWidth="1"/>
    <col min="4093" max="4093" width="10.1640625" style="1" customWidth="1"/>
    <col min="4094" max="4094" width="2.33203125" style="1" customWidth="1"/>
    <col min="4095" max="4095" width="6.33203125" style="1" customWidth="1"/>
    <col min="4096" max="4096" width="11.5" style="1" customWidth="1"/>
    <col min="4097" max="4097" width="2.6640625" style="1" customWidth="1"/>
    <col min="4098" max="4098" width="6.33203125" style="1" customWidth="1"/>
    <col min="4099" max="4099" width="13.33203125" style="1" customWidth="1"/>
    <col min="4100" max="4100" width="3" style="1" customWidth="1"/>
    <col min="4101" max="4101" width="6.33203125" style="1" customWidth="1"/>
    <col min="4102" max="4102" width="11.33203125" style="1" customWidth="1"/>
    <col min="4103" max="4103" width="3.33203125" style="1" customWidth="1"/>
    <col min="4104" max="4104" width="6.33203125" style="1" customWidth="1"/>
    <col min="4105" max="4105" width="11.5" style="1" customWidth="1"/>
    <col min="4106" max="4106" width="3.5" style="1" customWidth="1"/>
    <col min="4107" max="4107" width="13.33203125" style="1" customWidth="1"/>
    <col min="4108" max="4343" width="8.6640625" style="1"/>
    <col min="4344" max="4344" width="7" style="1" customWidth="1"/>
    <col min="4345" max="4345" width="33.6640625" style="1" customWidth="1"/>
    <col min="4346" max="4346" width="7.6640625" style="1" customWidth="1"/>
    <col min="4347" max="4347" width="4.6640625" style="1" customWidth="1"/>
    <col min="4348" max="4348" width="6.33203125" style="1" customWidth="1"/>
    <col min="4349" max="4349" width="10.1640625" style="1" customWidth="1"/>
    <col min="4350" max="4350" width="2.33203125" style="1" customWidth="1"/>
    <col min="4351" max="4351" width="6.33203125" style="1" customWidth="1"/>
    <col min="4352" max="4352" width="11.5" style="1" customWidth="1"/>
    <col min="4353" max="4353" width="2.6640625" style="1" customWidth="1"/>
    <col min="4354" max="4354" width="6.33203125" style="1" customWidth="1"/>
    <col min="4355" max="4355" width="13.33203125" style="1" customWidth="1"/>
    <col min="4356" max="4356" width="3" style="1" customWidth="1"/>
    <col min="4357" max="4357" width="6.33203125" style="1" customWidth="1"/>
    <col min="4358" max="4358" width="11.33203125" style="1" customWidth="1"/>
    <col min="4359" max="4359" width="3.33203125" style="1" customWidth="1"/>
    <col min="4360" max="4360" width="6.33203125" style="1" customWidth="1"/>
    <col min="4361" max="4361" width="11.5" style="1" customWidth="1"/>
    <col min="4362" max="4362" width="3.5" style="1" customWidth="1"/>
    <col min="4363" max="4363" width="13.33203125" style="1" customWidth="1"/>
    <col min="4364" max="4599" width="8.6640625" style="1"/>
    <col min="4600" max="4600" width="7" style="1" customWidth="1"/>
    <col min="4601" max="4601" width="33.6640625" style="1" customWidth="1"/>
    <col min="4602" max="4602" width="7.6640625" style="1" customWidth="1"/>
    <col min="4603" max="4603" width="4.6640625" style="1" customWidth="1"/>
    <col min="4604" max="4604" width="6.33203125" style="1" customWidth="1"/>
    <col min="4605" max="4605" width="10.1640625" style="1" customWidth="1"/>
    <col min="4606" max="4606" width="2.33203125" style="1" customWidth="1"/>
    <col min="4607" max="4607" width="6.33203125" style="1" customWidth="1"/>
    <col min="4608" max="4608" width="11.5" style="1" customWidth="1"/>
    <col min="4609" max="4609" width="2.6640625" style="1" customWidth="1"/>
    <col min="4610" max="4610" width="6.33203125" style="1" customWidth="1"/>
    <col min="4611" max="4611" width="13.33203125" style="1" customWidth="1"/>
    <col min="4612" max="4612" width="3" style="1" customWidth="1"/>
    <col min="4613" max="4613" width="6.33203125" style="1" customWidth="1"/>
    <col min="4614" max="4614" width="11.33203125" style="1" customWidth="1"/>
    <col min="4615" max="4615" width="3.33203125" style="1" customWidth="1"/>
    <col min="4616" max="4616" width="6.33203125" style="1" customWidth="1"/>
    <col min="4617" max="4617" width="11.5" style="1" customWidth="1"/>
    <col min="4618" max="4618" width="3.5" style="1" customWidth="1"/>
    <col min="4619" max="4619" width="13.33203125" style="1" customWidth="1"/>
    <col min="4620" max="4855" width="8.6640625" style="1"/>
    <col min="4856" max="4856" width="7" style="1" customWidth="1"/>
    <col min="4857" max="4857" width="33.6640625" style="1" customWidth="1"/>
    <col min="4858" max="4858" width="7.6640625" style="1" customWidth="1"/>
    <col min="4859" max="4859" width="4.6640625" style="1" customWidth="1"/>
    <col min="4860" max="4860" width="6.33203125" style="1" customWidth="1"/>
    <col min="4861" max="4861" width="10.1640625" style="1" customWidth="1"/>
    <col min="4862" max="4862" width="2.33203125" style="1" customWidth="1"/>
    <col min="4863" max="4863" width="6.33203125" style="1" customWidth="1"/>
    <col min="4864" max="4864" width="11.5" style="1" customWidth="1"/>
    <col min="4865" max="4865" width="2.6640625" style="1" customWidth="1"/>
    <col min="4866" max="4866" width="6.33203125" style="1" customWidth="1"/>
    <col min="4867" max="4867" width="13.33203125" style="1" customWidth="1"/>
    <col min="4868" max="4868" width="3" style="1" customWidth="1"/>
    <col min="4869" max="4869" width="6.33203125" style="1" customWidth="1"/>
    <col min="4870" max="4870" width="11.33203125" style="1" customWidth="1"/>
    <col min="4871" max="4871" width="3.33203125" style="1" customWidth="1"/>
    <col min="4872" max="4872" width="6.33203125" style="1" customWidth="1"/>
    <col min="4873" max="4873" width="11.5" style="1" customWidth="1"/>
    <col min="4874" max="4874" width="3.5" style="1" customWidth="1"/>
    <col min="4875" max="4875" width="13.33203125" style="1" customWidth="1"/>
    <col min="4876" max="5111" width="8.6640625" style="1"/>
    <col min="5112" max="5112" width="7" style="1" customWidth="1"/>
    <col min="5113" max="5113" width="33.6640625" style="1" customWidth="1"/>
    <col min="5114" max="5114" width="7.6640625" style="1" customWidth="1"/>
    <col min="5115" max="5115" width="4.6640625" style="1" customWidth="1"/>
    <col min="5116" max="5116" width="6.33203125" style="1" customWidth="1"/>
    <col min="5117" max="5117" width="10.1640625" style="1" customWidth="1"/>
    <col min="5118" max="5118" width="2.33203125" style="1" customWidth="1"/>
    <col min="5119" max="5119" width="6.33203125" style="1" customWidth="1"/>
    <col min="5120" max="5120" width="11.5" style="1" customWidth="1"/>
    <col min="5121" max="5121" width="2.6640625" style="1" customWidth="1"/>
    <col min="5122" max="5122" width="6.33203125" style="1" customWidth="1"/>
    <col min="5123" max="5123" width="13.33203125" style="1" customWidth="1"/>
    <col min="5124" max="5124" width="3" style="1" customWidth="1"/>
    <col min="5125" max="5125" width="6.33203125" style="1" customWidth="1"/>
    <col min="5126" max="5126" width="11.33203125" style="1" customWidth="1"/>
    <col min="5127" max="5127" width="3.33203125" style="1" customWidth="1"/>
    <col min="5128" max="5128" width="6.33203125" style="1" customWidth="1"/>
    <col min="5129" max="5129" width="11.5" style="1" customWidth="1"/>
    <col min="5130" max="5130" width="3.5" style="1" customWidth="1"/>
    <col min="5131" max="5131" width="13.33203125" style="1" customWidth="1"/>
    <col min="5132" max="5367" width="8.6640625" style="1"/>
    <col min="5368" max="5368" width="7" style="1" customWidth="1"/>
    <col min="5369" max="5369" width="33.6640625" style="1" customWidth="1"/>
    <col min="5370" max="5370" width="7.6640625" style="1" customWidth="1"/>
    <col min="5371" max="5371" width="4.6640625" style="1" customWidth="1"/>
    <col min="5372" max="5372" width="6.33203125" style="1" customWidth="1"/>
    <col min="5373" max="5373" width="10.1640625" style="1" customWidth="1"/>
    <col min="5374" max="5374" width="2.33203125" style="1" customWidth="1"/>
    <col min="5375" max="5375" width="6.33203125" style="1" customWidth="1"/>
    <col min="5376" max="5376" width="11.5" style="1" customWidth="1"/>
    <col min="5377" max="5377" width="2.6640625" style="1" customWidth="1"/>
    <col min="5378" max="5378" width="6.33203125" style="1" customWidth="1"/>
    <col min="5379" max="5379" width="13.33203125" style="1" customWidth="1"/>
    <col min="5380" max="5380" width="3" style="1" customWidth="1"/>
    <col min="5381" max="5381" width="6.33203125" style="1" customWidth="1"/>
    <col min="5382" max="5382" width="11.33203125" style="1" customWidth="1"/>
    <col min="5383" max="5383" width="3.33203125" style="1" customWidth="1"/>
    <col min="5384" max="5384" width="6.33203125" style="1" customWidth="1"/>
    <col min="5385" max="5385" width="11.5" style="1" customWidth="1"/>
    <col min="5386" max="5386" width="3.5" style="1" customWidth="1"/>
    <col min="5387" max="5387" width="13.33203125" style="1" customWidth="1"/>
    <col min="5388" max="5623" width="8.6640625" style="1"/>
    <col min="5624" max="5624" width="7" style="1" customWidth="1"/>
    <col min="5625" max="5625" width="33.6640625" style="1" customWidth="1"/>
    <col min="5626" max="5626" width="7.6640625" style="1" customWidth="1"/>
    <col min="5627" max="5627" width="4.6640625" style="1" customWidth="1"/>
    <col min="5628" max="5628" width="6.33203125" style="1" customWidth="1"/>
    <col min="5629" max="5629" width="10.1640625" style="1" customWidth="1"/>
    <col min="5630" max="5630" width="2.33203125" style="1" customWidth="1"/>
    <col min="5631" max="5631" width="6.33203125" style="1" customWidth="1"/>
    <col min="5632" max="5632" width="11.5" style="1" customWidth="1"/>
    <col min="5633" max="5633" width="2.6640625" style="1" customWidth="1"/>
    <col min="5634" max="5634" width="6.33203125" style="1" customWidth="1"/>
    <col min="5635" max="5635" width="13.33203125" style="1" customWidth="1"/>
    <col min="5636" max="5636" width="3" style="1" customWidth="1"/>
    <col min="5637" max="5637" width="6.33203125" style="1" customWidth="1"/>
    <col min="5638" max="5638" width="11.33203125" style="1" customWidth="1"/>
    <col min="5639" max="5639" width="3.33203125" style="1" customWidth="1"/>
    <col min="5640" max="5640" width="6.33203125" style="1" customWidth="1"/>
    <col min="5641" max="5641" width="11.5" style="1" customWidth="1"/>
    <col min="5642" max="5642" width="3.5" style="1" customWidth="1"/>
    <col min="5643" max="5643" width="13.33203125" style="1" customWidth="1"/>
    <col min="5644" max="5879" width="8.6640625" style="1"/>
    <col min="5880" max="5880" width="7" style="1" customWidth="1"/>
    <col min="5881" max="5881" width="33.6640625" style="1" customWidth="1"/>
    <col min="5882" max="5882" width="7.6640625" style="1" customWidth="1"/>
    <col min="5883" max="5883" width="4.6640625" style="1" customWidth="1"/>
    <col min="5884" max="5884" width="6.33203125" style="1" customWidth="1"/>
    <col min="5885" max="5885" width="10.1640625" style="1" customWidth="1"/>
    <col min="5886" max="5886" width="2.33203125" style="1" customWidth="1"/>
    <col min="5887" max="5887" width="6.33203125" style="1" customWidth="1"/>
    <col min="5888" max="5888" width="11.5" style="1" customWidth="1"/>
    <col min="5889" max="5889" width="2.6640625" style="1" customWidth="1"/>
    <col min="5890" max="5890" width="6.33203125" style="1" customWidth="1"/>
    <col min="5891" max="5891" width="13.33203125" style="1" customWidth="1"/>
    <col min="5892" max="5892" width="3" style="1" customWidth="1"/>
    <col min="5893" max="5893" width="6.33203125" style="1" customWidth="1"/>
    <col min="5894" max="5894" width="11.33203125" style="1" customWidth="1"/>
    <col min="5895" max="5895" width="3.33203125" style="1" customWidth="1"/>
    <col min="5896" max="5896" width="6.33203125" style="1" customWidth="1"/>
    <col min="5897" max="5897" width="11.5" style="1" customWidth="1"/>
    <col min="5898" max="5898" width="3.5" style="1" customWidth="1"/>
    <col min="5899" max="5899" width="13.33203125" style="1" customWidth="1"/>
    <col min="5900" max="6135" width="8.6640625" style="1"/>
    <col min="6136" max="6136" width="7" style="1" customWidth="1"/>
    <col min="6137" max="6137" width="33.6640625" style="1" customWidth="1"/>
    <col min="6138" max="6138" width="7.6640625" style="1" customWidth="1"/>
    <col min="6139" max="6139" width="4.6640625" style="1" customWidth="1"/>
    <col min="6140" max="6140" width="6.33203125" style="1" customWidth="1"/>
    <col min="6141" max="6141" width="10.1640625" style="1" customWidth="1"/>
    <col min="6142" max="6142" width="2.33203125" style="1" customWidth="1"/>
    <col min="6143" max="6143" width="6.33203125" style="1" customWidth="1"/>
    <col min="6144" max="6144" width="11.5" style="1" customWidth="1"/>
    <col min="6145" max="6145" width="2.6640625" style="1" customWidth="1"/>
    <col min="6146" max="6146" width="6.33203125" style="1" customWidth="1"/>
    <col min="6147" max="6147" width="13.33203125" style="1" customWidth="1"/>
    <col min="6148" max="6148" width="3" style="1" customWidth="1"/>
    <col min="6149" max="6149" width="6.33203125" style="1" customWidth="1"/>
    <col min="6150" max="6150" width="11.33203125" style="1" customWidth="1"/>
    <col min="6151" max="6151" width="3.33203125" style="1" customWidth="1"/>
    <col min="6152" max="6152" width="6.33203125" style="1" customWidth="1"/>
    <col min="6153" max="6153" width="11.5" style="1" customWidth="1"/>
    <col min="6154" max="6154" width="3.5" style="1" customWidth="1"/>
    <col min="6155" max="6155" width="13.33203125" style="1" customWidth="1"/>
    <col min="6156" max="6391" width="8.6640625" style="1"/>
    <col min="6392" max="6392" width="7" style="1" customWidth="1"/>
    <col min="6393" max="6393" width="33.6640625" style="1" customWidth="1"/>
    <col min="6394" max="6394" width="7.6640625" style="1" customWidth="1"/>
    <col min="6395" max="6395" width="4.6640625" style="1" customWidth="1"/>
    <col min="6396" max="6396" width="6.33203125" style="1" customWidth="1"/>
    <col min="6397" max="6397" width="10.1640625" style="1" customWidth="1"/>
    <col min="6398" max="6398" width="2.33203125" style="1" customWidth="1"/>
    <col min="6399" max="6399" width="6.33203125" style="1" customWidth="1"/>
    <col min="6400" max="6400" width="11.5" style="1" customWidth="1"/>
    <col min="6401" max="6401" width="2.6640625" style="1" customWidth="1"/>
    <col min="6402" max="6402" width="6.33203125" style="1" customWidth="1"/>
    <col min="6403" max="6403" width="13.33203125" style="1" customWidth="1"/>
    <col min="6404" max="6404" width="3" style="1" customWidth="1"/>
    <col min="6405" max="6405" width="6.33203125" style="1" customWidth="1"/>
    <col min="6406" max="6406" width="11.33203125" style="1" customWidth="1"/>
    <col min="6407" max="6407" width="3.33203125" style="1" customWidth="1"/>
    <col min="6408" max="6408" width="6.33203125" style="1" customWidth="1"/>
    <col min="6409" max="6409" width="11.5" style="1" customWidth="1"/>
    <col min="6410" max="6410" width="3.5" style="1" customWidth="1"/>
    <col min="6411" max="6411" width="13.33203125" style="1" customWidth="1"/>
    <col min="6412" max="6647" width="8.6640625" style="1"/>
    <col min="6648" max="6648" width="7" style="1" customWidth="1"/>
    <col min="6649" max="6649" width="33.6640625" style="1" customWidth="1"/>
    <col min="6650" max="6650" width="7.6640625" style="1" customWidth="1"/>
    <col min="6651" max="6651" width="4.6640625" style="1" customWidth="1"/>
    <col min="6652" max="6652" width="6.33203125" style="1" customWidth="1"/>
    <col min="6653" max="6653" width="10.1640625" style="1" customWidth="1"/>
    <col min="6654" max="6654" width="2.33203125" style="1" customWidth="1"/>
    <col min="6655" max="6655" width="6.33203125" style="1" customWidth="1"/>
    <col min="6656" max="6656" width="11.5" style="1" customWidth="1"/>
    <col min="6657" max="6657" width="2.6640625" style="1" customWidth="1"/>
    <col min="6658" max="6658" width="6.33203125" style="1" customWidth="1"/>
    <col min="6659" max="6659" width="13.33203125" style="1" customWidth="1"/>
    <col min="6660" max="6660" width="3" style="1" customWidth="1"/>
    <col min="6661" max="6661" width="6.33203125" style="1" customWidth="1"/>
    <col min="6662" max="6662" width="11.33203125" style="1" customWidth="1"/>
    <col min="6663" max="6663" width="3.33203125" style="1" customWidth="1"/>
    <col min="6664" max="6664" width="6.33203125" style="1" customWidth="1"/>
    <col min="6665" max="6665" width="11.5" style="1" customWidth="1"/>
    <col min="6666" max="6666" width="3.5" style="1" customWidth="1"/>
    <col min="6667" max="6667" width="13.33203125" style="1" customWidth="1"/>
    <col min="6668" max="6903" width="8.6640625" style="1"/>
    <col min="6904" max="6904" width="7" style="1" customWidth="1"/>
    <col min="6905" max="6905" width="33.6640625" style="1" customWidth="1"/>
    <col min="6906" max="6906" width="7.6640625" style="1" customWidth="1"/>
    <col min="6907" max="6907" width="4.6640625" style="1" customWidth="1"/>
    <col min="6908" max="6908" width="6.33203125" style="1" customWidth="1"/>
    <col min="6909" max="6909" width="10.1640625" style="1" customWidth="1"/>
    <col min="6910" max="6910" width="2.33203125" style="1" customWidth="1"/>
    <col min="6911" max="6911" width="6.33203125" style="1" customWidth="1"/>
    <col min="6912" max="6912" width="11.5" style="1" customWidth="1"/>
    <col min="6913" max="6913" width="2.6640625" style="1" customWidth="1"/>
    <col min="6914" max="6914" width="6.33203125" style="1" customWidth="1"/>
    <col min="6915" max="6915" width="13.33203125" style="1" customWidth="1"/>
    <col min="6916" max="6916" width="3" style="1" customWidth="1"/>
    <col min="6917" max="6917" width="6.33203125" style="1" customWidth="1"/>
    <col min="6918" max="6918" width="11.33203125" style="1" customWidth="1"/>
    <col min="6919" max="6919" width="3.33203125" style="1" customWidth="1"/>
    <col min="6920" max="6920" width="6.33203125" style="1" customWidth="1"/>
    <col min="6921" max="6921" width="11.5" style="1" customWidth="1"/>
    <col min="6922" max="6922" width="3.5" style="1" customWidth="1"/>
    <col min="6923" max="6923" width="13.33203125" style="1" customWidth="1"/>
    <col min="6924" max="7159" width="8.6640625" style="1"/>
    <col min="7160" max="7160" width="7" style="1" customWidth="1"/>
    <col min="7161" max="7161" width="33.6640625" style="1" customWidth="1"/>
    <col min="7162" max="7162" width="7.6640625" style="1" customWidth="1"/>
    <col min="7163" max="7163" width="4.6640625" style="1" customWidth="1"/>
    <col min="7164" max="7164" width="6.33203125" style="1" customWidth="1"/>
    <col min="7165" max="7165" width="10.1640625" style="1" customWidth="1"/>
    <col min="7166" max="7166" width="2.33203125" style="1" customWidth="1"/>
    <col min="7167" max="7167" width="6.33203125" style="1" customWidth="1"/>
    <col min="7168" max="7168" width="11.5" style="1" customWidth="1"/>
    <col min="7169" max="7169" width="2.6640625" style="1" customWidth="1"/>
    <col min="7170" max="7170" width="6.33203125" style="1" customWidth="1"/>
    <col min="7171" max="7171" width="13.33203125" style="1" customWidth="1"/>
    <col min="7172" max="7172" width="3" style="1" customWidth="1"/>
    <col min="7173" max="7173" width="6.33203125" style="1" customWidth="1"/>
    <col min="7174" max="7174" width="11.33203125" style="1" customWidth="1"/>
    <col min="7175" max="7175" width="3.33203125" style="1" customWidth="1"/>
    <col min="7176" max="7176" width="6.33203125" style="1" customWidth="1"/>
    <col min="7177" max="7177" width="11.5" style="1" customWidth="1"/>
    <col min="7178" max="7178" width="3.5" style="1" customWidth="1"/>
    <col min="7179" max="7179" width="13.33203125" style="1" customWidth="1"/>
    <col min="7180" max="7415" width="8.6640625" style="1"/>
    <col min="7416" max="7416" width="7" style="1" customWidth="1"/>
    <col min="7417" max="7417" width="33.6640625" style="1" customWidth="1"/>
    <col min="7418" max="7418" width="7.6640625" style="1" customWidth="1"/>
    <col min="7419" max="7419" width="4.6640625" style="1" customWidth="1"/>
    <col min="7420" max="7420" width="6.33203125" style="1" customWidth="1"/>
    <col min="7421" max="7421" width="10.1640625" style="1" customWidth="1"/>
    <col min="7422" max="7422" width="2.33203125" style="1" customWidth="1"/>
    <col min="7423" max="7423" width="6.33203125" style="1" customWidth="1"/>
    <col min="7424" max="7424" width="11.5" style="1" customWidth="1"/>
    <col min="7425" max="7425" width="2.6640625" style="1" customWidth="1"/>
    <col min="7426" max="7426" width="6.33203125" style="1" customWidth="1"/>
    <col min="7427" max="7427" width="13.33203125" style="1" customWidth="1"/>
    <col min="7428" max="7428" width="3" style="1" customWidth="1"/>
    <col min="7429" max="7429" width="6.33203125" style="1" customWidth="1"/>
    <col min="7430" max="7430" width="11.33203125" style="1" customWidth="1"/>
    <col min="7431" max="7431" width="3.33203125" style="1" customWidth="1"/>
    <col min="7432" max="7432" width="6.33203125" style="1" customWidth="1"/>
    <col min="7433" max="7433" width="11.5" style="1" customWidth="1"/>
    <col min="7434" max="7434" width="3.5" style="1" customWidth="1"/>
    <col min="7435" max="7435" width="13.33203125" style="1" customWidth="1"/>
    <col min="7436" max="7671" width="8.6640625" style="1"/>
    <col min="7672" max="7672" width="7" style="1" customWidth="1"/>
    <col min="7673" max="7673" width="33.6640625" style="1" customWidth="1"/>
    <col min="7674" max="7674" width="7.6640625" style="1" customWidth="1"/>
    <col min="7675" max="7675" width="4.6640625" style="1" customWidth="1"/>
    <col min="7676" max="7676" width="6.33203125" style="1" customWidth="1"/>
    <col min="7677" max="7677" width="10.1640625" style="1" customWidth="1"/>
    <col min="7678" max="7678" width="2.33203125" style="1" customWidth="1"/>
    <col min="7679" max="7679" width="6.33203125" style="1" customWidth="1"/>
    <col min="7680" max="7680" width="11.5" style="1" customWidth="1"/>
    <col min="7681" max="7681" width="2.6640625" style="1" customWidth="1"/>
    <col min="7682" max="7682" width="6.33203125" style="1" customWidth="1"/>
    <col min="7683" max="7683" width="13.33203125" style="1" customWidth="1"/>
    <col min="7684" max="7684" width="3" style="1" customWidth="1"/>
    <col min="7685" max="7685" width="6.33203125" style="1" customWidth="1"/>
    <col min="7686" max="7686" width="11.33203125" style="1" customWidth="1"/>
    <col min="7687" max="7687" width="3.33203125" style="1" customWidth="1"/>
    <col min="7688" max="7688" width="6.33203125" style="1" customWidth="1"/>
    <col min="7689" max="7689" width="11.5" style="1" customWidth="1"/>
    <col min="7690" max="7690" width="3.5" style="1" customWidth="1"/>
    <col min="7691" max="7691" width="13.33203125" style="1" customWidth="1"/>
    <col min="7692" max="7927" width="8.6640625" style="1"/>
    <col min="7928" max="7928" width="7" style="1" customWidth="1"/>
    <col min="7929" max="7929" width="33.6640625" style="1" customWidth="1"/>
    <col min="7930" max="7930" width="7.6640625" style="1" customWidth="1"/>
    <col min="7931" max="7931" width="4.6640625" style="1" customWidth="1"/>
    <col min="7932" max="7932" width="6.33203125" style="1" customWidth="1"/>
    <col min="7933" max="7933" width="10.1640625" style="1" customWidth="1"/>
    <col min="7934" max="7934" width="2.33203125" style="1" customWidth="1"/>
    <col min="7935" max="7935" width="6.33203125" style="1" customWidth="1"/>
    <col min="7936" max="7936" width="11.5" style="1" customWidth="1"/>
    <col min="7937" max="7937" width="2.6640625" style="1" customWidth="1"/>
    <col min="7938" max="7938" width="6.33203125" style="1" customWidth="1"/>
    <col min="7939" max="7939" width="13.33203125" style="1" customWidth="1"/>
    <col min="7940" max="7940" width="3" style="1" customWidth="1"/>
    <col min="7941" max="7941" width="6.33203125" style="1" customWidth="1"/>
    <col min="7942" max="7942" width="11.33203125" style="1" customWidth="1"/>
    <col min="7943" max="7943" width="3.33203125" style="1" customWidth="1"/>
    <col min="7944" max="7944" width="6.33203125" style="1" customWidth="1"/>
    <col min="7945" max="7945" width="11.5" style="1" customWidth="1"/>
    <col min="7946" max="7946" width="3.5" style="1" customWidth="1"/>
    <col min="7947" max="7947" width="13.33203125" style="1" customWidth="1"/>
    <col min="7948" max="8183" width="8.6640625" style="1"/>
    <col min="8184" max="8184" width="7" style="1" customWidth="1"/>
    <col min="8185" max="8185" width="33.6640625" style="1" customWidth="1"/>
    <col min="8186" max="8186" width="7.6640625" style="1" customWidth="1"/>
    <col min="8187" max="8187" width="4.6640625" style="1" customWidth="1"/>
    <col min="8188" max="8188" width="6.33203125" style="1" customWidth="1"/>
    <col min="8189" max="8189" width="10.1640625" style="1" customWidth="1"/>
    <col min="8190" max="8190" width="2.33203125" style="1" customWidth="1"/>
    <col min="8191" max="8191" width="6.33203125" style="1" customWidth="1"/>
    <col min="8192" max="8192" width="11.5" style="1" customWidth="1"/>
    <col min="8193" max="8193" width="2.6640625" style="1" customWidth="1"/>
    <col min="8194" max="8194" width="6.33203125" style="1" customWidth="1"/>
    <col min="8195" max="8195" width="13.33203125" style="1" customWidth="1"/>
    <col min="8196" max="8196" width="3" style="1" customWidth="1"/>
    <col min="8197" max="8197" width="6.33203125" style="1" customWidth="1"/>
    <col min="8198" max="8198" width="11.33203125" style="1" customWidth="1"/>
    <col min="8199" max="8199" width="3.33203125" style="1" customWidth="1"/>
    <col min="8200" max="8200" width="6.33203125" style="1" customWidth="1"/>
    <col min="8201" max="8201" width="11.5" style="1" customWidth="1"/>
    <col min="8202" max="8202" width="3.5" style="1" customWidth="1"/>
    <col min="8203" max="8203" width="13.33203125" style="1" customWidth="1"/>
    <col min="8204" max="8439" width="8.6640625" style="1"/>
    <col min="8440" max="8440" width="7" style="1" customWidth="1"/>
    <col min="8441" max="8441" width="33.6640625" style="1" customWidth="1"/>
    <col min="8442" max="8442" width="7.6640625" style="1" customWidth="1"/>
    <col min="8443" max="8443" width="4.6640625" style="1" customWidth="1"/>
    <col min="8444" max="8444" width="6.33203125" style="1" customWidth="1"/>
    <col min="8445" max="8445" width="10.1640625" style="1" customWidth="1"/>
    <col min="8446" max="8446" width="2.33203125" style="1" customWidth="1"/>
    <col min="8447" max="8447" width="6.33203125" style="1" customWidth="1"/>
    <col min="8448" max="8448" width="11.5" style="1" customWidth="1"/>
    <col min="8449" max="8449" width="2.6640625" style="1" customWidth="1"/>
    <col min="8450" max="8450" width="6.33203125" style="1" customWidth="1"/>
    <col min="8451" max="8451" width="13.33203125" style="1" customWidth="1"/>
    <col min="8452" max="8452" width="3" style="1" customWidth="1"/>
    <col min="8453" max="8453" width="6.33203125" style="1" customWidth="1"/>
    <col min="8454" max="8454" width="11.33203125" style="1" customWidth="1"/>
    <col min="8455" max="8455" width="3.33203125" style="1" customWidth="1"/>
    <col min="8456" max="8456" width="6.33203125" style="1" customWidth="1"/>
    <col min="8457" max="8457" width="11.5" style="1" customWidth="1"/>
    <col min="8458" max="8458" width="3.5" style="1" customWidth="1"/>
    <col min="8459" max="8459" width="13.33203125" style="1" customWidth="1"/>
    <col min="8460" max="8695" width="8.6640625" style="1"/>
    <col min="8696" max="8696" width="7" style="1" customWidth="1"/>
    <col min="8697" max="8697" width="33.6640625" style="1" customWidth="1"/>
    <col min="8698" max="8698" width="7.6640625" style="1" customWidth="1"/>
    <col min="8699" max="8699" width="4.6640625" style="1" customWidth="1"/>
    <col min="8700" max="8700" width="6.33203125" style="1" customWidth="1"/>
    <col min="8701" max="8701" width="10.1640625" style="1" customWidth="1"/>
    <col min="8702" max="8702" width="2.33203125" style="1" customWidth="1"/>
    <col min="8703" max="8703" width="6.33203125" style="1" customWidth="1"/>
    <col min="8704" max="8704" width="11.5" style="1" customWidth="1"/>
    <col min="8705" max="8705" width="2.6640625" style="1" customWidth="1"/>
    <col min="8706" max="8706" width="6.33203125" style="1" customWidth="1"/>
    <col min="8707" max="8707" width="13.33203125" style="1" customWidth="1"/>
    <col min="8708" max="8708" width="3" style="1" customWidth="1"/>
    <col min="8709" max="8709" width="6.33203125" style="1" customWidth="1"/>
    <col min="8710" max="8710" width="11.33203125" style="1" customWidth="1"/>
    <col min="8711" max="8711" width="3.33203125" style="1" customWidth="1"/>
    <col min="8712" max="8712" width="6.33203125" style="1" customWidth="1"/>
    <col min="8713" max="8713" width="11.5" style="1" customWidth="1"/>
    <col min="8714" max="8714" width="3.5" style="1" customWidth="1"/>
    <col min="8715" max="8715" width="13.33203125" style="1" customWidth="1"/>
    <col min="8716" max="8951" width="8.6640625" style="1"/>
    <col min="8952" max="8952" width="7" style="1" customWidth="1"/>
    <col min="8953" max="8953" width="33.6640625" style="1" customWidth="1"/>
    <col min="8954" max="8954" width="7.6640625" style="1" customWidth="1"/>
    <col min="8955" max="8955" width="4.6640625" style="1" customWidth="1"/>
    <col min="8956" max="8956" width="6.33203125" style="1" customWidth="1"/>
    <col min="8957" max="8957" width="10.1640625" style="1" customWidth="1"/>
    <col min="8958" max="8958" width="2.33203125" style="1" customWidth="1"/>
    <col min="8959" max="8959" width="6.33203125" style="1" customWidth="1"/>
    <col min="8960" max="8960" width="11.5" style="1" customWidth="1"/>
    <col min="8961" max="8961" width="2.6640625" style="1" customWidth="1"/>
    <col min="8962" max="8962" width="6.33203125" style="1" customWidth="1"/>
    <col min="8963" max="8963" width="13.33203125" style="1" customWidth="1"/>
    <col min="8964" max="8964" width="3" style="1" customWidth="1"/>
    <col min="8965" max="8965" width="6.33203125" style="1" customWidth="1"/>
    <col min="8966" max="8966" width="11.33203125" style="1" customWidth="1"/>
    <col min="8967" max="8967" width="3.33203125" style="1" customWidth="1"/>
    <col min="8968" max="8968" width="6.33203125" style="1" customWidth="1"/>
    <col min="8969" max="8969" width="11.5" style="1" customWidth="1"/>
    <col min="8970" max="8970" width="3.5" style="1" customWidth="1"/>
    <col min="8971" max="8971" width="13.33203125" style="1" customWidth="1"/>
    <col min="8972" max="9207" width="8.6640625" style="1"/>
    <col min="9208" max="9208" width="7" style="1" customWidth="1"/>
    <col min="9209" max="9209" width="33.6640625" style="1" customWidth="1"/>
    <col min="9210" max="9210" width="7.6640625" style="1" customWidth="1"/>
    <col min="9211" max="9211" width="4.6640625" style="1" customWidth="1"/>
    <col min="9212" max="9212" width="6.33203125" style="1" customWidth="1"/>
    <col min="9213" max="9213" width="10.1640625" style="1" customWidth="1"/>
    <col min="9214" max="9214" width="2.33203125" style="1" customWidth="1"/>
    <col min="9215" max="9215" width="6.33203125" style="1" customWidth="1"/>
    <col min="9216" max="9216" width="11.5" style="1" customWidth="1"/>
    <col min="9217" max="9217" width="2.6640625" style="1" customWidth="1"/>
    <col min="9218" max="9218" width="6.33203125" style="1" customWidth="1"/>
    <col min="9219" max="9219" width="13.33203125" style="1" customWidth="1"/>
    <col min="9220" max="9220" width="3" style="1" customWidth="1"/>
    <col min="9221" max="9221" width="6.33203125" style="1" customWidth="1"/>
    <col min="9222" max="9222" width="11.33203125" style="1" customWidth="1"/>
    <col min="9223" max="9223" width="3.33203125" style="1" customWidth="1"/>
    <col min="9224" max="9224" width="6.33203125" style="1" customWidth="1"/>
    <col min="9225" max="9225" width="11.5" style="1" customWidth="1"/>
    <col min="9226" max="9226" width="3.5" style="1" customWidth="1"/>
    <col min="9227" max="9227" width="13.33203125" style="1" customWidth="1"/>
    <col min="9228" max="9463" width="8.6640625" style="1"/>
    <col min="9464" max="9464" width="7" style="1" customWidth="1"/>
    <col min="9465" max="9465" width="33.6640625" style="1" customWidth="1"/>
    <col min="9466" max="9466" width="7.6640625" style="1" customWidth="1"/>
    <col min="9467" max="9467" width="4.6640625" style="1" customWidth="1"/>
    <col min="9468" max="9468" width="6.33203125" style="1" customWidth="1"/>
    <col min="9469" max="9469" width="10.1640625" style="1" customWidth="1"/>
    <col min="9470" max="9470" width="2.33203125" style="1" customWidth="1"/>
    <col min="9471" max="9471" width="6.33203125" style="1" customWidth="1"/>
    <col min="9472" max="9472" width="11.5" style="1" customWidth="1"/>
    <col min="9473" max="9473" width="2.6640625" style="1" customWidth="1"/>
    <col min="9474" max="9474" width="6.33203125" style="1" customWidth="1"/>
    <col min="9475" max="9475" width="13.33203125" style="1" customWidth="1"/>
    <col min="9476" max="9476" width="3" style="1" customWidth="1"/>
    <col min="9477" max="9477" width="6.33203125" style="1" customWidth="1"/>
    <col min="9478" max="9478" width="11.33203125" style="1" customWidth="1"/>
    <col min="9479" max="9479" width="3.33203125" style="1" customWidth="1"/>
    <col min="9480" max="9480" width="6.33203125" style="1" customWidth="1"/>
    <col min="9481" max="9481" width="11.5" style="1" customWidth="1"/>
    <col min="9482" max="9482" width="3.5" style="1" customWidth="1"/>
    <col min="9483" max="9483" width="13.33203125" style="1" customWidth="1"/>
    <col min="9484" max="9719" width="8.6640625" style="1"/>
    <col min="9720" max="9720" width="7" style="1" customWidth="1"/>
    <col min="9721" max="9721" width="33.6640625" style="1" customWidth="1"/>
    <col min="9722" max="9722" width="7.6640625" style="1" customWidth="1"/>
    <col min="9723" max="9723" width="4.6640625" style="1" customWidth="1"/>
    <col min="9724" max="9724" width="6.33203125" style="1" customWidth="1"/>
    <col min="9725" max="9725" width="10.1640625" style="1" customWidth="1"/>
    <col min="9726" max="9726" width="2.33203125" style="1" customWidth="1"/>
    <col min="9727" max="9727" width="6.33203125" style="1" customWidth="1"/>
    <col min="9728" max="9728" width="11.5" style="1" customWidth="1"/>
    <col min="9729" max="9729" width="2.6640625" style="1" customWidth="1"/>
    <col min="9730" max="9730" width="6.33203125" style="1" customWidth="1"/>
    <col min="9731" max="9731" width="13.33203125" style="1" customWidth="1"/>
    <col min="9732" max="9732" width="3" style="1" customWidth="1"/>
    <col min="9733" max="9733" width="6.33203125" style="1" customWidth="1"/>
    <col min="9734" max="9734" width="11.33203125" style="1" customWidth="1"/>
    <col min="9735" max="9735" width="3.33203125" style="1" customWidth="1"/>
    <col min="9736" max="9736" width="6.33203125" style="1" customWidth="1"/>
    <col min="9737" max="9737" width="11.5" style="1" customWidth="1"/>
    <col min="9738" max="9738" width="3.5" style="1" customWidth="1"/>
    <col min="9739" max="9739" width="13.33203125" style="1" customWidth="1"/>
    <col min="9740" max="9975" width="8.6640625" style="1"/>
    <col min="9976" max="9976" width="7" style="1" customWidth="1"/>
    <col min="9977" max="9977" width="33.6640625" style="1" customWidth="1"/>
    <col min="9978" max="9978" width="7.6640625" style="1" customWidth="1"/>
    <col min="9979" max="9979" width="4.6640625" style="1" customWidth="1"/>
    <col min="9980" max="9980" width="6.33203125" style="1" customWidth="1"/>
    <col min="9981" max="9981" width="10.1640625" style="1" customWidth="1"/>
    <col min="9982" max="9982" width="2.33203125" style="1" customWidth="1"/>
    <col min="9983" max="9983" width="6.33203125" style="1" customWidth="1"/>
    <col min="9984" max="9984" width="11.5" style="1" customWidth="1"/>
    <col min="9985" max="9985" width="2.6640625" style="1" customWidth="1"/>
    <col min="9986" max="9986" width="6.33203125" style="1" customWidth="1"/>
    <col min="9987" max="9987" width="13.33203125" style="1" customWidth="1"/>
    <col min="9988" max="9988" width="3" style="1" customWidth="1"/>
    <col min="9989" max="9989" width="6.33203125" style="1" customWidth="1"/>
    <col min="9990" max="9990" width="11.33203125" style="1" customWidth="1"/>
    <col min="9991" max="9991" width="3.33203125" style="1" customWidth="1"/>
    <col min="9992" max="9992" width="6.33203125" style="1" customWidth="1"/>
    <col min="9993" max="9993" width="11.5" style="1" customWidth="1"/>
    <col min="9994" max="9994" width="3.5" style="1" customWidth="1"/>
    <col min="9995" max="9995" width="13.33203125" style="1" customWidth="1"/>
    <col min="9996" max="10231" width="8.6640625" style="1"/>
    <col min="10232" max="10232" width="7" style="1" customWidth="1"/>
    <col min="10233" max="10233" width="33.6640625" style="1" customWidth="1"/>
    <col min="10234" max="10234" width="7.6640625" style="1" customWidth="1"/>
    <col min="10235" max="10235" width="4.6640625" style="1" customWidth="1"/>
    <col min="10236" max="10236" width="6.33203125" style="1" customWidth="1"/>
    <col min="10237" max="10237" width="10.1640625" style="1" customWidth="1"/>
    <col min="10238" max="10238" width="2.33203125" style="1" customWidth="1"/>
    <col min="10239" max="10239" width="6.33203125" style="1" customWidth="1"/>
    <col min="10240" max="10240" width="11.5" style="1" customWidth="1"/>
    <col min="10241" max="10241" width="2.6640625" style="1" customWidth="1"/>
    <col min="10242" max="10242" width="6.33203125" style="1" customWidth="1"/>
    <col min="10243" max="10243" width="13.33203125" style="1" customWidth="1"/>
    <col min="10244" max="10244" width="3" style="1" customWidth="1"/>
    <col min="10245" max="10245" width="6.33203125" style="1" customWidth="1"/>
    <col min="10246" max="10246" width="11.33203125" style="1" customWidth="1"/>
    <col min="10247" max="10247" width="3.33203125" style="1" customWidth="1"/>
    <col min="10248" max="10248" width="6.33203125" style="1" customWidth="1"/>
    <col min="10249" max="10249" width="11.5" style="1" customWidth="1"/>
    <col min="10250" max="10250" width="3.5" style="1" customWidth="1"/>
    <col min="10251" max="10251" width="13.33203125" style="1" customWidth="1"/>
    <col min="10252" max="10487" width="8.6640625" style="1"/>
    <col min="10488" max="10488" width="7" style="1" customWidth="1"/>
    <col min="10489" max="10489" width="33.6640625" style="1" customWidth="1"/>
    <col min="10490" max="10490" width="7.6640625" style="1" customWidth="1"/>
    <col min="10491" max="10491" width="4.6640625" style="1" customWidth="1"/>
    <col min="10492" max="10492" width="6.33203125" style="1" customWidth="1"/>
    <col min="10493" max="10493" width="10.1640625" style="1" customWidth="1"/>
    <col min="10494" max="10494" width="2.33203125" style="1" customWidth="1"/>
    <col min="10495" max="10495" width="6.33203125" style="1" customWidth="1"/>
    <col min="10496" max="10496" width="11.5" style="1" customWidth="1"/>
    <col min="10497" max="10497" width="2.6640625" style="1" customWidth="1"/>
    <col min="10498" max="10498" width="6.33203125" style="1" customWidth="1"/>
    <col min="10499" max="10499" width="13.33203125" style="1" customWidth="1"/>
    <col min="10500" max="10500" width="3" style="1" customWidth="1"/>
    <col min="10501" max="10501" width="6.33203125" style="1" customWidth="1"/>
    <col min="10502" max="10502" width="11.33203125" style="1" customWidth="1"/>
    <col min="10503" max="10503" width="3.33203125" style="1" customWidth="1"/>
    <col min="10504" max="10504" width="6.33203125" style="1" customWidth="1"/>
    <col min="10505" max="10505" width="11.5" style="1" customWidth="1"/>
    <col min="10506" max="10506" width="3.5" style="1" customWidth="1"/>
    <col min="10507" max="10507" width="13.33203125" style="1" customWidth="1"/>
    <col min="10508" max="10743" width="8.6640625" style="1"/>
    <col min="10744" max="10744" width="7" style="1" customWidth="1"/>
    <col min="10745" max="10745" width="33.6640625" style="1" customWidth="1"/>
    <col min="10746" max="10746" width="7.6640625" style="1" customWidth="1"/>
    <col min="10747" max="10747" width="4.6640625" style="1" customWidth="1"/>
    <col min="10748" max="10748" width="6.33203125" style="1" customWidth="1"/>
    <col min="10749" max="10749" width="10.1640625" style="1" customWidth="1"/>
    <col min="10750" max="10750" width="2.33203125" style="1" customWidth="1"/>
    <col min="10751" max="10751" width="6.33203125" style="1" customWidth="1"/>
    <col min="10752" max="10752" width="11.5" style="1" customWidth="1"/>
    <col min="10753" max="10753" width="2.6640625" style="1" customWidth="1"/>
    <col min="10754" max="10754" width="6.33203125" style="1" customWidth="1"/>
    <col min="10755" max="10755" width="13.33203125" style="1" customWidth="1"/>
    <col min="10756" max="10756" width="3" style="1" customWidth="1"/>
    <col min="10757" max="10757" width="6.33203125" style="1" customWidth="1"/>
    <col min="10758" max="10758" width="11.33203125" style="1" customWidth="1"/>
    <col min="10759" max="10759" width="3.33203125" style="1" customWidth="1"/>
    <col min="10760" max="10760" width="6.33203125" style="1" customWidth="1"/>
    <col min="10761" max="10761" width="11.5" style="1" customWidth="1"/>
    <col min="10762" max="10762" width="3.5" style="1" customWidth="1"/>
    <col min="10763" max="10763" width="13.33203125" style="1" customWidth="1"/>
    <col min="10764" max="10999" width="8.6640625" style="1"/>
    <col min="11000" max="11000" width="7" style="1" customWidth="1"/>
    <col min="11001" max="11001" width="33.6640625" style="1" customWidth="1"/>
    <col min="11002" max="11002" width="7.6640625" style="1" customWidth="1"/>
    <col min="11003" max="11003" width="4.6640625" style="1" customWidth="1"/>
    <col min="11004" max="11004" width="6.33203125" style="1" customWidth="1"/>
    <col min="11005" max="11005" width="10.1640625" style="1" customWidth="1"/>
    <col min="11006" max="11006" width="2.33203125" style="1" customWidth="1"/>
    <col min="11007" max="11007" width="6.33203125" style="1" customWidth="1"/>
    <col min="11008" max="11008" width="11.5" style="1" customWidth="1"/>
    <col min="11009" max="11009" width="2.6640625" style="1" customWidth="1"/>
    <col min="11010" max="11010" width="6.33203125" style="1" customWidth="1"/>
    <col min="11011" max="11011" width="13.33203125" style="1" customWidth="1"/>
    <col min="11012" max="11012" width="3" style="1" customWidth="1"/>
    <col min="11013" max="11013" width="6.33203125" style="1" customWidth="1"/>
    <col min="11014" max="11014" width="11.33203125" style="1" customWidth="1"/>
    <col min="11015" max="11015" width="3.33203125" style="1" customWidth="1"/>
    <col min="11016" max="11016" width="6.33203125" style="1" customWidth="1"/>
    <col min="11017" max="11017" width="11.5" style="1" customWidth="1"/>
    <col min="11018" max="11018" width="3.5" style="1" customWidth="1"/>
    <col min="11019" max="11019" width="13.33203125" style="1" customWidth="1"/>
    <col min="11020" max="11255" width="8.6640625" style="1"/>
    <col min="11256" max="11256" width="7" style="1" customWidth="1"/>
    <col min="11257" max="11257" width="33.6640625" style="1" customWidth="1"/>
    <col min="11258" max="11258" width="7.6640625" style="1" customWidth="1"/>
    <col min="11259" max="11259" width="4.6640625" style="1" customWidth="1"/>
    <col min="11260" max="11260" width="6.33203125" style="1" customWidth="1"/>
    <col min="11261" max="11261" width="10.1640625" style="1" customWidth="1"/>
    <col min="11262" max="11262" width="2.33203125" style="1" customWidth="1"/>
    <col min="11263" max="11263" width="6.33203125" style="1" customWidth="1"/>
    <col min="11264" max="11264" width="11.5" style="1" customWidth="1"/>
    <col min="11265" max="11265" width="2.6640625" style="1" customWidth="1"/>
    <col min="11266" max="11266" width="6.33203125" style="1" customWidth="1"/>
    <col min="11267" max="11267" width="13.33203125" style="1" customWidth="1"/>
    <col min="11268" max="11268" width="3" style="1" customWidth="1"/>
    <col min="11269" max="11269" width="6.33203125" style="1" customWidth="1"/>
    <col min="11270" max="11270" width="11.33203125" style="1" customWidth="1"/>
    <col min="11271" max="11271" width="3.33203125" style="1" customWidth="1"/>
    <col min="11272" max="11272" width="6.33203125" style="1" customWidth="1"/>
    <col min="11273" max="11273" width="11.5" style="1" customWidth="1"/>
    <col min="11274" max="11274" width="3.5" style="1" customWidth="1"/>
    <col min="11275" max="11275" width="13.33203125" style="1" customWidth="1"/>
    <col min="11276" max="11511" width="8.6640625" style="1"/>
    <col min="11512" max="11512" width="7" style="1" customWidth="1"/>
    <col min="11513" max="11513" width="33.6640625" style="1" customWidth="1"/>
    <col min="11514" max="11514" width="7.6640625" style="1" customWidth="1"/>
    <col min="11515" max="11515" width="4.6640625" style="1" customWidth="1"/>
    <col min="11516" max="11516" width="6.33203125" style="1" customWidth="1"/>
    <col min="11517" max="11517" width="10.1640625" style="1" customWidth="1"/>
    <col min="11518" max="11518" width="2.33203125" style="1" customWidth="1"/>
    <col min="11519" max="11519" width="6.33203125" style="1" customWidth="1"/>
    <col min="11520" max="11520" width="11.5" style="1" customWidth="1"/>
    <col min="11521" max="11521" width="2.6640625" style="1" customWidth="1"/>
    <col min="11522" max="11522" width="6.33203125" style="1" customWidth="1"/>
    <col min="11523" max="11523" width="13.33203125" style="1" customWidth="1"/>
    <col min="11524" max="11524" width="3" style="1" customWidth="1"/>
    <col min="11525" max="11525" width="6.33203125" style="1" customWidth="1"/>
    <col min="11526" max="11526" width="11.33203125" style="1" customWidth="1"/>
    <col min="11527" max="11527" width="3.33203125" style="1" customWidth="1"/>
    <col min="11528" max="11528" width="6.33203125" style="1" customWidth="1"/>
    <col min="11529" max="11529" width="11.5" style="1" customWidth="1"/>
    <col min="11530" max="11530" width="3.5" style="1" customWidth="1"/>
    <col min="11531" max="11531" width="13.33203125" style="1" customWidth="1"/>
    <col min="11532" max="11767" width="8.6640625" style="1"/>
    <col min="11768" max="11768" width="7" style="1" customWidth="1"/>
    <col min="11769" max="11769" width="33.6640625" style="1" customWidth="1"/>
    <col min="11770" max="11770" width="7.6640625" style="1" customWidth="1"/>
    <col min="11771" max="11771" width="4.6640625" style="1" customWidth="1"/>
    <col min="11772" max="11772" width="6.33203125" style="1" customWidth="1"/>
    <col min="11773" max="11773" width="10.1640625" style="1" customWidth="1"/>
    <col min="11774" max="11774" width="2.33203125" style="1" customWidth="1"/>
    <col min="11775" max="11775" width="6.33203125" style="1" customWidth="1"/>
    <col min="11776" max="11776" width="11.5" style="1" customWidth="1"/>
    <col min="11777" max="11777" width="2.6640625" style="1" customWidth="1"/>
    <col min="11778" max="11778" width="6.33203125" style="1" customWidth="1"/>
    <col min="11779" max="11779" width="13.33203125" style="1" customWidth="1"/>
    <col min="11780" max="11780" width="3" style="1" customWidth="1"/>
    <col min="11781" max="11781" width="6.33203125" style="1" customWidth="1"/>
    <col min="11782" max="11782" width="11.33203125" style="1" customWidth="1"/>
    <col min="11783" max="11783" width="3.33203125" style="1" customWidth="1"/>
    <col min="11784" max="11784" width="6.33203125" style="1" customWidth="1"/>
    <col min="11785" max="11785" width="11.5" style="1" customWidth="1"/>
    <col min="11786" max="11786" width="3.5" style="1" customWidth="1"/>
    <col min="11787" max="11787" width="13.33203125" style="1" customWidth="1"/>
    <col min="11788" max="12023" width="8.6640625" style="1"/>
    <col min="12024" max="12024" width="7" style="1" customWidth="1"/>
    <col min="12025" max="12025" width="33.6640625" style="1" customWidth="1"/>
    <col min="12026" max="12026" width="7.6640625" style="1" customWidth="1"/>
    <col min="12027" max="12027" width="4.6640625" style="1" customWidth="1"/>
    <col min="12028" max="12028" width="6.33203125" style="1" customWidth="1"/>
    <col min="12029" max="12029" width="10.1640625" style="1" customWidth="1"/>
    <col min="12030" max="12030" width="2.33203125" style="1" customWidth="1"/>
    <col min="12031" max="12031" width="6.33203125" style="1" customWidth="1"/>
    <col min="12032" max="12032" width="11.5" style="1" customWidth="1"/>
    <col min="12033" max="12033" width="2.6640625" style="1" customWidth="1"/>
    <col min="12034" max="12034" width="6.33203125" style="1" customWidth="1"/>
    <col min="12035" max="12035" width="13.33203125" style="1" customWidth="1"/>
    <col min="12036" max="12036" width="3" style="1" customWidth="1"/>
    <col min="12037" max="12037" width="6.33203125" style="1" customWidth="1"/>
    <col min="12038" max="12038" width="11.33203125" style="1" customWidth="1"/>
    <col min="12039" max="12039" width="3.33203125" style="1" customWidth="1"/>
    <col min="12040" max="12040" width="6.33203125" style="1" customWidth="1"/>
    <col min="12041" max="12041" width="11.5" style="1" customWidth="1"/>
    <col min="12042" max="12042" width="3.5" style="1" customWidth="1"/>
    <col min="12043" max="12043" width="13.33203125" style="1" customWidth="1"/>
    <col min="12044" max="12279" width="8.6640625" style="1"/>
    <col min="12280" max="12280" width="7" style="1" customWidth="1"/>
    <col min="12281" max="12281" width="33.6640625" style="1" customWidth="1"/>
    <col min="12282" max="12282" width="7.6640625" style="1" customWidth="1"/>
    <col min="12283" max="12283" width="4.6640625" style="1" customWidth="1"/>
    <col min="12284" max="12284" width="6.33203125" style="1" customWidth="1"/>
    <col min="12285" max="12285" width="10.1640625" style="1" customWidth="1"/>
    <col min="12286" max="12286" width="2.33203125" style="1" customWidth="1"/>
    <col min="12287" max="12287" width="6.33203125" style="1" customWidth="1"/>
    <col min="12288" max="12288" width="11.5" style="1" customWidth="1"/>
    <col min="12289" max="12289" width="2.6640625" style="1" customWidth="1"/>
    <col min="12290" max="12290" width="6.33203125" style="1" customWidth="1"/>
    <col min="12291" max="12291" width="13.33203125" style="1" customWidth="1"/>
    <col min="12292" max="12292" width="3" style="1" customWidth="1"/>
    <col min="12293" max="12293" width="6.33203125" style="1" customWidth="1"/>
    <col min="12294" max="12294" width="11.33203125" style="1" customWidth="1"/>
    <col min="12295" max="12295" width="3.33203125" style="1" customWidth="1"/>
    <col min="12296" max="12296" width="6.33203125" style="1" customWidth="1"/>
    <col min="12297" max="12297" width="11.5" style="1" customWidth="1"/>
    <col min="12298" max="12298" width="3.5" style="1" customWidth="1"/>
    <col min="12299" max="12299" width="13.33203125" style="1" customWidth="1"/>
    <col min="12300" max="12535" width="8.6640625" style="1"/>
    <col min="12536" max="12536" width="7" style="1" customWidth="1"/>
    <col min="12537" max="12537" width="33.6640625" style="1" customWidth="1"/>
    <col min="12538" max="12538" width="7.6640625" style="1" customWidth="1"/>
    <col min="12539" max="12539" width="4.6640625" style="1" customWidth="1"/>
    <col min="12540" max="12540" width="6.33203125" style="1" customWidth="1"/>
    <col min="12541" max="12541" width="10.1640625" style="1" customWidth="1"/>
    <col min="12542" max="12542" width="2.33203125" style="1" customWidth="1"/>
    <col min="12543" max="12543" width="6.33203125" style="1" customWidth="1"/>
    <col min="12544" max="12544" width="11.5" style="1" customWidth="1"/>
    <col min="12545" max="12545" width="2.6640625" style="1" customWidth="1"/>
    <col min="12546" max="12546" width="6.33203125" style="1" customWidth="1"/>
    <col min="12547" max="12547" width="13.33203125" style="1" customWidth="1"/>
    <col min="12548" max="12548" width="3" style="1" customWidth="1"/>
    <col min="12549" max="12549" width="6.33203125" style="1" customWidth="1"/>
    <col min="12550" max="12550" width="11.33203125" style="1" customWidth="1"/>
    <col min="12551" max="12551" width="3.33203125" style="1" customWidth="1"/>
    <col min="12552" max="12552" width="6.33203125" style="1" customWidth="1"/>
    <col min="12553" max="12553" width="11.5" style="1" customWidth="1"/>
    <col min="12554" max="12554" width="3.5" style="1" customWidth="1"/>
    <col min="12555" max="12555" width="13.33203125" style="1" customWidth="1"/>
    <col min="12556" max="12791" width="8.6640625" style="1"/>
    <col min="12792" max="12792" width="7" style="1" customWidth="1"/>
    <col min="12793" max="12793" width="33.6640625" style="1" customWidth="1"/>
    <col min="12794" max="12794" width="7.6640625" style="1" customWidth="1"/>
    <col min="12795" max="12795" width="4.6640625" style="1" customWidth="1"/>
    <col min="12796" max="12796" width="6.33203125" style="1" customWidth="1"/>
    <col min="12797" max="12797" width="10.1640625" style="1" customWidth="1"/>
    <col min="12798" max="12798" width="2.33203125" style="1" customWidth="1"/>
    <col min="12799" max="12799" width="6.33203125" style="1" customWidth="1"/>
    <col min="12800" max="12800" width="11.5" style="1" customWidth="1"/>
    <col min="12801" max="12801" width="2.6640625" style="1" customWidth="1"/>
    <col min="12802" max="12802" width="6.33203125" style="1" customWidth="1"/>
    <col min="12803" max="12803" width="13.33203125" style="1" customWidth="1"/>
    <col min="12804" max="12804" width="3" style="1" customWidth="1"/>
    <col min="12805" max="12805" width="6.33203125" style="1" customWidth="1"/>
    <col min="12806" max="12806" width="11.33203125" style="1" customWidth="1"/>
    <col min="12807" max="12807" width="3.33203125" style="1" customWidth="1"/>
    <col min="12808" max="12808" width="6.33203125" style="1" customWidth="1"/>
    <col min="12809" max="12809" width="11.5" style="1" customWidth="1"/>
    <col min="12810" max="12810" width="3.5" style="1" customWidth="1"/>
    <col min="12811" max="12811" width="13.33203125" style="1" customWidth="1"/>
    <col min="12812" max="13047" width="8.6640625" style="1"/>
    <col min="13048" max="13048" width="7" style="1" customWidth="1"/>
    <col min="13049" max="13049" width="33.6640625" style="1" customWidth="1"/>
    <col min="13050" max="13050" width="7.6640625" style="1" customWidth="1"/>
    <col min="13051" max="13051" width="4.6640625" style="1" customWidth="1"/>
    <col min="13052" max="13052" width="6.33203125" style="1" customWidth="1"/>
    <col min="13053" max="13053" width="10.1640625" style="1" customWidth="1"/>
    <col min="13054" max="13054" width="2.33203125" style="1" customWidth="1"/>
    <col min="13055" max="13055" width="6.33203125" style="1" customWidth="1"/>
    <col min="13056" max="13056" width="11.5" style="1" customWidth="1"/>
    <col min="13057" max="13057" width="2.6640625" style="1" customWidth="1"/>
    <col min="13058" max="13058" width="6.33203125" style="1" customWidth="1"/>
    <col min="13059" max="13059" width="13.33203125" style="1" customWidth="1"/>
    <col min="13060" max="13060" width="3" style="1" customWidth="1"/>
    <col min="13061" max="13061" width="6.33203125" style="1" customWidth="1"/>
    <col min="13062" max="13062" width="11.33203125" style="1" customWidth="1"/>
    <col min="13063" max="13063" width="3.33203125" style="1" customWidth="1"/>
    <col min="13064" max="13064" width="6.33203125" style="1" customWidth="1"/>
    <col min="13065" max="13065" width="11.5" style="1" customWidth="1"/>
    <col min="13066" max="13066" width="3.5" style="1" customWidth="1"/>
    <col min="13067" max="13067" width="13.33203125" style="1" customWidth="1"/>
    <col min="13068" max="13303" width="8.6640625" style="1"/>
    <col min="13304" max="13304" width="7" style="1" customWidth="1"/>
    <col min="13305" max="13305" width="33.6640625" style="1" customWidth="1"/>
    <col min="13306" max="13306" width="7.6640625" style="1" customWidth="1"/>
    <col min="13307" max="13307" width="4.6640625" style="1" customWidth="1"/>
    <col min="13308" max="13308" width="6.33203125" style="1" customWidth="1"/>
    <col min="13309" max="13309" width="10.1640625" style="1" customWidth="1"/>
    <col min="13310" max="13310" width="2.33203125" style="1" customWidth="1"/>
    <col min="13311" max="13311" width="6.33203125" style="1" customWidth="1"/>
    <col min="13312" max="13312" width="11.5" style="1" customWidth="1"/>
    <col min="13313" max="13313" width="2.6640625" style="1" customWidth="1"/>
    <col min="13314" max="13314" width="6.33203125" style="1" customWidth="1"/>
    <col min="13315" max="13315" width="13.33203125" style="1" customWidth="1"/>
    <col min="13316" max="13316" width="3" style="1" customWidth="1"/>
    <col min="13317" max="13317" width="6.33203125" style="1" customWidth="1"/>
    <col min="13318" max="13318" width="11.33203125" style="1" customWidth="1"/>
    <col min="13319" max="13319" width="3.33203125" style="1" customWidth="1"/>
    <col min="13320" max="13320" width="6.33203125" style="1" customWidth="1"/>
    <col min="13321" max="13321" width="11.5" style="1" customWidth="1"/>
    <col min="13322" max="13322" width="3.5" style="1" customWidth="1"/>
    <col min="13323" max="13323" width="13.33203125" style="1" customWidth="1"/>
    <col min="13324" max="13559" width="8.6640625" style="1"/>
    <col min="13560" max="13560" width="7" style="1" customWidth="1"/>
    <col min="13561" max="13561" width="33.6640625" style="1" customWidth="1"/>
    <col min="13562" max="13562" width="7.6640625" style="1" customWidth="1"/>
    <col min="13563" max="13563" width="4.6640625" style="1" customWidth="1"/>
    <col min="13564" max="13564" width="6.33203125" style="1" customWidth="1"/>
    <col min="13565" max="13565" width="10.1640625" style="1" customWidth="1"/>
    <col min="13566" max="13566" width="2.33203125" style="1" customWidth="1"/>
    <col min="13567" max="13567" width="6.33203125" style="1" customWidth="1"/>
    <col min="13568" max="13568" width="11.5" style="1" customWidth="1"/>
    <col min="13569" max="13569" width="2.6640625" style="1" customWidth="1"/>
    <col min="13570" max="13570" width="6.33203125" style="1" customWidth="1"/>
    <col min="13571" max="13571" width="13.33203125" style="1" customWidth="1"/>
    <col min="13572" max="13572" width="3" style="1" customWidth="1"/>
    <col min="13573" max="13573" width="6.33203125" style="1" customWidth="1"/>
    <col min="13574" max="13574" width="11.33203125" style="1" customWidth="1"/>
    <col min="13575" max="13575" width="3.33203125" style="1" customWidth="1"/>
    <col min="13576" max="13576" width="6.33203125" style="1" customWidth="1"/>
    <col min="13577" max="13577" width="11.5" style="1" customWidth="1"/>
    <col min="13578" max="13578" width="3.5" style="1" customWidth="1"/>
    <col min="13579" max="13579" width="13.33203125" style="1" customWidth="1"/>
    <col min="13580" max="13815" width="8.6640625" style="1"/>
    <col min="13816" max="13816" width="7" style="1" customWidth="1"/>
    <col min="13817" max="13817" width="33.6640625" style="1" customWidth="1"/>
    <col min="13818" max="13818" width="7.6640625" style="1" customWidth="1"/>
    <col min="13819" max="13819" width="4.6640625" style="1" customWidth="1"/>
    <col min="13820" max="13820" width="6.33203125" style="1" customWidth="1"/>
    <col min="13821" max="13821" width="10.1640625" style="1" customWidth="1"/>
    <col min="13822" max="13822" width="2.33203125" style="1" customWidth="1"/>
    <col min="13823" max="13823" width="6.33203125" style="1" customWidth="1"/>
    <col min="13824" max="13824" width="11.5" style="1" customWidth="1"/>
    <col min="13825" max="13825" width="2.6640625" style="1" customWidth="1"/>
    <col min="13826" max="13826" width="6.33203125" style="1" customWidth="1"/>
    <col min="13827" max="13827" width="13.33203125" style="1" customWidth="1"/>
    <col min="13828" max="13828" width="3" style="1" customWidth="1"/>
    <col min="13829" max="13829" width="6.33203125" style="1" customWidth="1"/>
    <col min="13830" max="13830" width="11.33203125" style="1" customWidth="1"/>
    <col min="13831" max="13831" width="3.33203125" style="1" customWidth="1"/>
    <col min="13832" max="13832" width="6.33203125" style="1" customWidth="1"/>
    <col min="13833" max="13833" width="11.5" style="1" customWidth="1"/>
    <col min="13834" max="13834" width="3.5" style="1" customWidth="1"/>
    <col min="13835" max="13835" width="13.33203125" style="1" customWidth="1"/>
    <col min="13836" max="14071" width="8.6640625" style="1"/>
    <col min="14072" max="14072" width="7" style="1" customWidth="1"/>
    <col min="14073" max="14073" width="33.6640625" style="1" customWidth="1"/>
    <col min="14074" max="14074" width="7.6640625" style="1" customWidth="1"/>
    <col min="14075" max="14075" width="4.6640625" style="1" customWidth="1"/>
    <col min="14076" max="14076" width="6.33203125" style="1" customWidth="1"/>
    <col min="14077" max="14077" width="10.1640625" style="1" customWidth="1"/>
    <col min="14078" max="14078" width="2.33203125" style="1" customWidth="1"/>
    <col min="14079" max="14079" width="6.33203125" style="1" customWidth="1"/>
    <col min="14080" max="14080" width="11.5" style="1" customWidth="1"/>
    <col min="14081" max="14081" width="2.6640625" style="1" customWidth="1"/>
    <col min="14082" max="14082" width="6.33203125" style="1" customWidth="1"/>
    <col min="14083" max="14083" width="13.33203125" style="1" customWidth="1"/>
    <col min="14084" max="14084" width="3" style="1" customWidth="1"/>
    <col min="14085" max="14085" width="6.33203125" style="1" customWidth="1"/>
    <col min="14086" max="14086" width="11.33203125" style="1" customWidth="1"/>
    <col min="14087" max="14087" width="3.33203125" style="1" customWidth="1"/>
    <col min="14088" max="14088" width="6.33203125" style="1" customWidth="1"/>
    <col min="14089" max="14089" width="11.5" style="1" customWidth="1"/>
    <col min="14090" max="14090" width="3.5" style="1" customWidth="1"/>
    <col min="14091" max="14091" width="13.33203125" style="1" customWidth="1"/>
    <col min="14092" max="14327" width="8.6640625" style="1"/>
    <col min="14328" max="14328" width="7" style="1" customWidth="1"/>
    <col min="14329" max="14329" width="33.6640625" style="1" customWidth="1"/>
    <col min="14330" max="14330" width="7.6640625" style="1" customWidth="1"/>
    <col min="14331" max="14331" width="4.6640625" style="1" customWidth="1"/>
    <col min="14332" max="14332" width="6.33203125" style="1" customWidth="1"/>
    <col min="14333" max="14333" width="10.1640625" style="1" customWidth="1"/>
    <col min="14334" max="14334" width="2.33203125" style="1" customWidth="1"/>
    <col min="14335" max="14335" width="6.33203125" style="1" customWidth="1"/>
    <col min="14336" max="14336" width="11.5" style="1" customWidth="1"/>
    <col min="14337" max="14337" width="2.6640625" style="1" customWidth="1"/>
    <col min="14338" max="14338" width="6.33203125" style="1" customWidth="1"/>
    <col min="14339" max="14339" width="13.33203125" style="1" customWidth="1"/>
    <col min="14340" max="14340" width="3" style="1" customWidth="1"/>
    <col min="14341" max="14341" width="6.33203125" style="1" customWidth="1"/>
    <col min="14342" max="14342" width="11.33203125" style="1" customWidth="1"/>
    <col min="14343" max="14343" width="3.33203125" style="1" customWidth="1"/>
    <col min="14344" max="14344" width="6.33203125" style="1" customWidth="1"/>
    <col min="14345" max="14345" width="11.5" style="1" customWidth="1"/>
    <col min="14346" max="14346" width="3.5" style="1" customWidth="1"/>
    <col min="14347" max="14347" width="13.33203125" style="1" customWidth="1"/>
    <col min="14348" max="14583" width="8.6640625" style="1"/>
    <col min="14584" max="14584" width="7" style="1" customWidth="1"/>
    <col min="14585" max="14585" width="33.6640625" style="1" customWidth="1"/>
    <col min="14586" max="14586" width="7.6640625" style="1" customWidth="1"/>
    <col min="14587" max="14587" width="4.6640625" style="1" customWidth="1"/>
    <col min="14588" max="14588" width="6.33203125" style="1" customWidth="1"/>
    <col min="14589" max="14589" width="10.1640625" style="1" customWidth="1"/>
    <col min="14590" max="14590" width="2.33203125" style="1" customWidth="1"/>
    <col min="14591" max="14591" width="6.33203125" style="1" customWidth="1"/>
    <col min="14592" max="14592" width="11.5" style="1" customWidth="1"/>
    <col min="14593" max="14593" width="2.6640625" style="1" customWidth="1"/>
    <col min="14594" max="14594" width="6.33203125" style="1" customWidth="1"/>
    <col min="14595" max="14595" width="13.33203125" style="1" customWidth="1"/>
    <col min="14596" max="14596" width="3" style="1" customWidth="1"/>
    <col min="14597" max="14597" width="6.33203125" style="1" customWidth="1"/>
    <col min="14598" max="14598" width="11.33203125" style="1" customWidth="1"/>
    <col min="14599" max="14599" width="3.33203125" style="1" customWidth="1"/>
    <col min="14600" max="14600" width="6.33203125" style="1" customWidth="1"/>
    <col min="14601" max="14601" width="11.5" style="1" customWidth="1"/>
    <col min="14602" max="14602" width="3.5" style="1" customWidth="1"/>
    <col min="14603" max="14603" width="13.33203125" style="1" customWidth="1"/>
    <col min="14604" max="14839" width="8.6640625" style="1"/>
    <col min="14840" max="14840" width="7" style="1" customWidth="1"/>
    <col min="14841" max="14841" width="33.6640625" style="1" customWidth="1"/>
    <col min="14842" max="14842" width="7.6640625" style="1" customWidth="1"/>
    <col min="14843" max="14843" width="4.6640625" style="1" customWidth="1"/>
    <col min="14844" max="14844" width="6.33203125" style="1" customWidth="1"/>
    <col min="14845" max="14845" width="10.1640625" style="1" customWidth="1"/>
    <col min="14846" max="14846" width="2.33203125" style="1" customWidth="1"/>
    <col min="14847" max="14847" width="6.33203125" style="1" customWidth="1"/>
    <col min="14848" max="14848" width="11.5" style="1" customWidth="1"/>
    <col min="14849" max="14849" width="2.6640625" style="1" customWidth="1"/>
    <col min="14850" max="14850" width="6.33203125" style="1" customWidth="1"/>
    <col min="14851" max="14851" width="13.33203125" style="1" customWidth="1"/>
    <col min="14852" max="14852" width="3" style="1" customWidth="1"/>
    <col min="14853" max="14853" width="6.33203125" style="1" customWidth="1"/>
    <col min="14854" max="14854" width="11.33203125" style="1" customWidth="1"/>
    <col min="14855" max="14855" width="3.33203125" style="1" customWidth="1"/>
    <col min="14856" max="14856" width="6.33203125" style="1" customWidth="1"/>
    <col min="14857" max="14857" width="11.5" style="1" customWidth="1"/>
    <col min="14858" max="14858" width="3.5" style="1" customWidth="1"/>
    <col min="14859" max="14859" width="13.33203125" style="1" customWidth="1"/>
    <col min="14860" max="15095" width="8.6640625" style="1"/>
    <col min="15096" max="15096" width="7" style="1" customWidth="1"/>
    <col min="15097" max="15097" width="33.6640625" style="1" customWidth="1"/>
    <col min="15098" max="15098" width="7.6640625" style="1" customWidth="1"/>
    <col min="15099" max="15099" width="4.6640625" style="1" customWidth="1"/>
    <col min="15100" max="15100" width="6.33203125" style="1" customWidth="1"/>
    <col min="15101" max="15101" width="10.1640625" style="1" customWidth="1"/>
    <col min="15102" max="15102" width="2.33203125" style="1" customWidth="1"/>
    <col min="15103" max="15103" width="6.33203125" style="1" customWidth="1"/>
    <col min="15104" max="15104" width="11.5" style="1" customWidth="1"/>
    <col min="15105" max="15105" width="2.6640625" style="1" customWidth="1"/>
    <col min="15106" max="15106" width="6.33203125" style="1" customWidth="1"/>
    <col min="15107" max="15107" width="13.33203125" style="1" customWidth="1"/>
    <col min="15108" max="15108" width="3" style="1" customWidth="1"/>
    <col min="15109" max="15109" width="6.33203125" style="1" customWidth="1"/>
    <col min="15110" max="15110" width="11.33203125" style="1" customWidth="1"/>
    <col min="15111" max="15111" width="3.33203125" style="1" customWidth="1"/>
    <col min="15112" max="15112" width="6.33203125" style="1" customWidth="1"/>
    <col min="15113" max="15113" width="11.5" style="1" customWidth="1"/>
    <col min="15114" max="15114" width="3.5" style="1" customWidth="1"/>
    <col min="15115" max="15115" width="13.33203125" style="1" customWidth="1"/>
    <col min="15116" max="15351" width="8.6640625" style="1"/>
    <col min="15352" max="15352" width="7" style="1" customWidth="1"/>
    <col min="15353" max="15353" width="33.6640625" style="1" customWidth="1"/>
    <col min="15354" max="15354" width="7.6640625" style="1" customWidth="1"/>
    <col min="15355" max="15355" width="4.6640625" style="1" customWidth="1"/>
    <col min="15356" max="15356" width="6.33203125" style="1" customWidth="1"/>
    <col min="15357" max="15357" width="10.1640625" style="1" customWidth="1"/>
    <col min="15358" max="15358" width="2.33203125" style="1" customWidth="1"/>
    <col min="15359" max="15359" width="6.33203125" style="1" customWidth="1"/>
    <col min="15360" max="15360" width="11.5" style="1" customWidth="1"/>
    <col min="15361" max="15361" width="2.6640625" style="1" customWidth="1"/>
    <col min="15362" max="15362" width="6.33203125" style="1" customWidth="1"/>
    <col min="15363" max="15363" width="13.33203125" style="1" customWidth="1"/>
    <col min="15364" max="15364" width="3" style="1" customWidth="1"/>
    <col min="15365" max="15365" width="6.33203125" style="1" customWidth="1"/>
    <col min="15366" max="15366" width="11.33203125" style="1" customWidth="1"/>
    <col min="15367" max="15367" width="3.33203125" style="1" customWidth="1"/>
    <col min="15368" max="15368" width="6.33203125" style="1" customWidth="1"/>
    <col min="15369" max="15369" width="11.5" style="1" customWidth="1"/>
    <col min="15370" max="15370" width="3.5" style="1" customWidth="1"/>
    <col min="15371" max="15371" width="13.33203125" style="1" customWidth="1"/>
    <col min="15372" max="15607" width="8.6640625" style="1"/>
    <col min="15608" max="15608" width="7" style="1" customWidth="1"/>
    <col min="15609" max="15609" width="33.6640625" style="1" customWidth="1"/>
    <col min="15610" max="15610" width="7.6640625" style="1" customWidth="1"/>
    <col min="15611" max="15611" width="4.6640625" style="1" customWidth="1"/>
    <col min="15612" max="15612" width="6.33203125" style="1" customWidth="1"/>
    <col min="15613" max="15613" width="10.1640625" style="1" customWidth="1"/>
    <col min="15614" max="15614" width="2.33203125" style="1" customWidth="1"/>
    <col min="15615" max="15615" width="6.33203125" style="1" customWidth="1"/>
    <col min="15616" max="15616" width="11.5" style="1" customWidth="1"/>
    <col min="15617" max="15617" width="2.6640625" style="1" customWidth="1"/>
    <col min="15618" max="15618" width="6.33203125" style="1" customWidth="1"/>
    <col min="15619" max="15619" width="13.33203125" style="1" customWidth="1"/>
    <col min="15620" max="15620" width="3" style="1" customWidth="1"/>
    <col min="15621" max="15621" width="6.33203125" style="1" customWidth="1"/>
    <col min="15622" max="15622" width="11.33203125" style="1" customWidth="1"/>
    <col min="15623" max="15623" width="3.33203125" style="1" customWidth="1"/>
    <col min="15624" max="15624" width="6.33203125" style="1" customWidth="1"/>
    <col min="15625" max="15625" width="11.5" style="1" customWidth="1"/>
    <col min="15626" max="15626" width="3.5" style="1" customWidth="1"/>
    <col min="15627" max="15627" width="13.33203125" style="1" customWidth="1"/>
    <col min="15628" max="15863" width="8.6640625" style="1"/>
    <col min="15864" max="15864" width="7" style="1" customWidth="1"/>
    <col min="15865" max="15865" width="33.6640625" style="1" customWidth="1"/>
    <col min="15866" max="15866" width="7.6640625" style="1" customWidth="1"/>
    <col min="15867" max="15867" width="4.6640625" style="1" customWidth="1"/>
    <col min="15868" max="15868" width="6.33203125" style="1" customWidth="1"/>
    <col min="15869" max="15869" width="10.1640625" style="1" customWidth="1"/>
    <col min="15870" max="15870" width="2.33203125" style="1" customWidth="1"/>
    <col min="15871" max="15871" width="6.33203125" style="1" customWidth="1"/>
    <col min="15872" max="15872" width="11.5" style="1" customWidth="1"/>
    <col min="15873" max="15873" width="2.6640625" style="1" customWidth="1"/>
    <col min="15874" max="15874" width="6.33203125" style="1" customWidth="1"/>
    <col min="15875" max="15875" width="13.33203125" style="1" customWidth="1"/>
    <col min="15876" max="15876" width="3" style="1" customWidth="1"/>
    <col min="15877" max="15877" width="6.33203125" style="1" customWidth="1"/>
    <col min="15878" max="15878" width="11.33203125" style="1" customWidth="1"/>
    <col min="15879" max="15879" width="3.33203125" style="1" customWidth="1"/>
    <col min="15880" max="15880" width="6.33203125" style="1" customWidth="1"/>
    <col min="15881" max="15881" width="11.5" style="1" customWidth="1"/>
    <col min="15882" max="15882" width="3.5" style="1" customWidth="1"/>
    <col min="15883" max="15883" width="13.33203125" style="1" customWidth="1"/>
    <col min="15884" max="16119" width="8.6640625" style="1"/>
    <col min="16120" max="16120" width="7" style="1" customWidth="1"/>
    <col min="16121" max="16121" width="33.6640625" style="1" customWidth="1"/>
    <col min="16122" max="16122" width="7.6640625" style="1" customWidth="1"/>
    <col min="16123" max="16123" width="4.6640625" style="1" customWidth="1"/>
    <col min="16124" max="16124" width="6.33203125" style="1" customWidth="1"/>
    <col min="16125" max="16125" width="10.1640625" style="1" customWidth="1"/>
    <col min="16126" max="16126" width="2.33203125" style="1" customWidth="1"/>
    <col min="16127" max="16127" width="6.33203125" style="1" customWidth="1"/>
    <col min="16128" max="16128" width="11.5" style="1" customWidth="1"/>
    <col min="16129" max="16129" width="2.6640625" style="1" customWidth="1"/>
    <col min="16130" max="16130" width="6.33203125" style="1" customWidth="1"/>
    <col min="16131" max="16131" width="13.33203125" style="1" customWidth="1"/>
    <col min="16132" max="16132" width="3" style="1" customWidth="1"/>
    <col min="16133" max="16133" width="6.33203125" style="1" customWidth="1"/>
    <col min="16134" max="16134" width="11.33203125" style="1" customWidth="1"/>
    <col min="16135" max="16135" width="3.33203125" style="1" customWidth="1"/>
    <col min="16136" max="16136" width="6.33203125" style="1" customWidth="1"/>
    <col min="16137" max="16137" width="11.5" style="1" customWidth="1"/>
    <col min="16138" max="16138" width="3.5" style="1" customWidth="1"/>
    <col min="16139" max="16139" width="13.33203125" style="1" customWidth="1"/>
    <col min="16140" max="16384" width="8.6640625" style="1"/>
  </cols>
  <sheetData>
    <row r="1" spans="2:12" x14ac:dyDescent="0.15">
      <c r="B1" s="42"/>
      <c r="C1" s="43"/>
      <c r="D1" s="145" t="s">
        <v>0</v>
      </c>
      <c r="E1" s="145"/>
      <c r="F1" s="145"/>
      <c r="G1" s="145"/>
      <c r="H1" s="145" t="s">
        <v>1</v>
      </c>
      <c r="I1" s="145"/>
      <c r="J1" s="145"/>
      <c r="K1" s="145"/>
      <c r="L1" s="143" t="s">
        <v>6</v>
      </c>
    </row>
    <row r="2" spans="2:12" ht="16" customHeight="1" x14ac:dyDescent="0.15">
      <c r="B2" s="44"/>
      <c r="C2" s="45" t="s">
        <v>54</v>
      </c>
      <c r="D2" s="136"/>
      <c r="E2" s="137"/>
      <c r="F2" s="137"/>
      <c r="G2" s="138"/>
      <c r="H2" s="134"/>
      <c r="I2" s="134"/>
      <c r="J2" s="134"/>
      <c r="K2" s="135"/>
      <c r="L2" s="144"/>
    </row>
    <row r="3" spans="2:12" ht="11.25" customHeight="1" x14ac:dyDescent="0.15">
      <c r="B3" s="46"/>
      <c r="C3" s="47"/>
      <c r="D3" s="139" t="s">
        <v>56</v>
      </c>
      <c r="E3" s="139" t="s">
        <v>39</v>
      </c>
      <c r="F3" s="130" t="s">
        <v>57</v>
      </c>
      <c r="G3" s="132" t="s">
        <v>55</v>
      </c>
      <c r="H3" s="141" t="s">
        <v>56</v>
      </c>
      <c r="I3" s="139" t="s">
        <v>39</v>
      </c>
      <c r="J3" s="130" t="s">
        <v>57</v>
      </c>
      <c r="K3" s="132" t="s">
        <v>55</v>
      </c>
      <c r="L3" s="144"/>
    </row>
    <row r="4" spans="2:12" ht="14" customHeight="1" x14ac:dyDescent="0.15">
      <c r="B4" s="48"/>
      <c r="C4" s="49"/>
      <c r="D4" s="167"/>
      <c r="E4" s="140"/>
      <c r="F4" s="131"/>
      <c r="G4" s="133"/>
      <c r="H4" s="142"/>
      <c r="I4" s="140"/>
      <c r="J4" s="131"/>
      <c r="K4" s="133"/>
      <c r="L4" s="144"/>
    </row>
    <row r="5" spans="2:12" ht="14.25" customHeight="1" x14ac:dyDescent="0.15">
      <c r="B5" s="50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2"/>
    </row>
    <row r="6" spans="2:12" ht="15" customHeight="1" x14ac:dyDescent="0.15">
      <c r="B6" s="53">
        <v>1</v>
      </c>
      <c r="C6" s="47" t="s">
        <v>67</v>
      </c>
      <c r="D6" s="54">
        <v>0</v>
      </c>
      <c r="E6" s="55">
        <v>0</v>
      </c>
      <c r="F6" s="56">
        <f>E6/40/4.333333</f>
        <v>0</v>
      </c>
      <c r="G6" s="57">
        <f>ROUND(E6*D6,0)</f>
        <v>0</v>
      </c>
      <c r="H6" s="54">
        <f>D6*1.02</f>
        <v>0</v>
      </c>
      <c r="I6" s="55">
        <v>0</v>
      </c>
      <c r="J6" s="56">
        <f>I6/40/4.333333</f>
        <v>0</v>
      </c>
      <c r="K6" s="57">
        <f>ROUND(I6*H6,0)</f>
        <v>0</v>
      </c>
      <c r="L6" s="58">
        <f>G6+K6</f>
        <v>0</v>
      </c>
    </row>
    <row r="7" spans="2:12" x14ac:dyDescent="0.15">
      <c r="B7" s="53">
        <v>2</v>
      </c>
      <c r="C7" s="47" t="s">
        <v>8</v>
      </c>
      <c r="D7" s="54">
        <v>0</v>
      </c>
      <c r="E7" s="55">
        <v>0</v>
      </c>
      <c r="F7" s="56">
        <f t="shared" ref="F7:F10" si="0">E7/40/4.333333</f>
        <v>0</v>
      </c>
      <c r="G7" s="57">
        <f t="shared" ref="G7:G10" si="1">ROUND(E7*D7,0)</f>
        <v>0</v>
      </c>
      <c r="H7" s="54">
        <f t="shared" ref="H7:H10" si="2">D7*1.02</f>
        <v>0</v>
      </c>
      <c r="I7" s="55">
        <v>0</v>
      </c>
      <c r="J7" s="56">
        <f t="shared" ref="J7:J9" si="3">I7/40/4.333333</f>
        <v>0</v>
      </c>
      <c r="K7" s="57">
        <f t="shared" ref="K7:K9" si="4">ROUND(I7*H7,0)</f>
        <v>0</v>
      </c>
      <c r="L7" s="58">
        <f t="shared" ref="L7:L11" si="5">G7+K7</f>
        <v>0</v>
      </c>
    </row>
    <row r="8" spans="2:12" x14ac:dyDescent="0.15">
      <c r="B8" s="53">
        <v>3</v>
      </c>
      <c r="C8" s="47" t="s">
        <v>8</v>
      </c>
      <c r="D8" s="54">
        <v>0</v>
      </c>
      <c r="E8" s="55">
        <v>0</v>
      </c>
      <c r="F8" s="56">
        <f t="shared" si="0"/>
        <v>0</v>
      </c>
      <c r="G8" s="57">
        <f t="shared" si="1"/>
        <v>0</v>
      </c>
      <c r="H8" s="54">
        <f t="shared" si="2"/>
        <v>0</v>
      </c>
      <c r="I8" s="55">
        <v>0</v>
      </c>
      <c r="J8" s="56">
        <f t="shared" si="3"/>
        <v>0</v>
      </c>
      <c r="K8" s="57">
        <f t="shared" si="4"/>
        <v>0</v>
      </c>
      <c r="L8" s="58">
        <f t="shared" si="5"/>
        <v>0</v>
      </c>
    </row>
    <row r="9" spans="2:12" x14ac:dyDescent="0.15">
      <c r="B9" s="53">
        <v>4</v>
      </c>
      <c r="C9" s="47" t="s">
        <v>68</v>
      </c>
      <c r="D9" s="54">
        <v>0</v>
      </c>
      <c r="E9" s="55">
        <v>0</v>
      </c>
      <c r="F9" s="56">
        <f t="shared" si="0"/>
        <v>0</v>
      </c>
      <c r="G9" s="57">
        <f t="shared" si="1"/>
        <v>0</v>
      </c>
      <c r="H9" s="54">
        <f t="shared" si="2"/>
        <v>0</v>
      </c>
      <c r="I9" s="55">
        <v>0</v>
      </c>
      <c r="J9" s="56">
        <f t="shared" si="3"/>
        <v>0</v>
      </c>
      <c r="K9" s="57">
        <f t="shared" si="4"/>
        <v>0</v>
      </c>
      <c r="L9" s="58">
        <f t="shared" si="5"/>
        <v>0</v>
      </c>
    </row>
    <row r="10" spans="2:12" x14ac:dyDescent="0.15">
      <c r="B10" s="53">
        <v>5</v>
      </c>
      <c r="C10" s="47" t="s">
        <v>38</v>
      </c>
      <c r="D10" s="59">
        <v>0</v>
      </c>
      <c r="E10" s="60">
        <v>0</v>
      </c>
      <c r="F10" s="61">
        <f t="shared" si="0"/>
        <v>0</v>
      </c>
      <c r="G10" s="62">
        <f t="shared" si="1"/>
        <v>0</v>
      </c>
      <c r="H10" s="59">
        <f t="shared" si="2"/>
        <v>0</v>
      </c>
      <c r="J10" s="61">
        <f>I11/40/4.333333</f>
        <v>0</v>
      </c>
      <c r="K10" s="62">
        <f>ROUND(I11*H10,0)</f>
        <v>0</v>
      </c>
      <c r="L10" s="63">
        <f t="shared" si="5"/>
        <v>0</v>
      </c>
    </row>
    <row r="11" spans="2:12" s="3" customFormat="1" x14ac:dyDescent="0.15">
      <c r="B11" s="64" t="s">
        <v>9</v>
      </c>
      <c r="C11" s="65"/>
      <c r="D11" s="66"/>
      <c r="E11" s="66"/>
      <c r="F11" s="67"/>
      <c r="G11" s="68">
        <f>SUM(G6:G10)</f>
        <v>0</v>
      </c>
      <c r="H11" s="66"/>
      <c r="I11" s="60">
        <v>0</v>
      </c>
      <c r="J11" s="67"/>
      <c r="K11" s="68">
        <f>SUM(K6:K10)</f>
        <v>0</v>
      </c>
      <c r="L11" s="58">
        <f t="shared" si="5"/>
        <v>0</v>
      </c>
    </row>
    <row r="12" spans="2:12" x14ac:dyDescent="0.15">
      <c r="B12" s="50" t="s">
        <v>10</v>
      </c>
      <c r="C12" s="51"/>
      <c r="D12" s="51"/>
      <c r="E12" s="51"/>
      <c r="F12" s="51"/>
      <c r="G12" s="51"/>
      <c r="H12" s="51"/>
      <c r="I12" s="51"/>
      <c r="J12" s="51"/>
      <c r="K12" s="51"/>
      <c r="L12" s="52"/>
    </row>
    <row r="13" spans="2:12" x14ac:dyDescent="0.15">
      <c r="B13" s="53">
        <v>1</v>
      </c>
      <c r="C13" s="47" t="s">
        <v>49</v>
      </c>
      <c r="D13" s="54">
        <v>0</v>
      </c>
      <c r="E13" s="55">
        <v>0</v>
      </c>
      <c r="F13" s="56">
        <f t="shared" ref="F13" si="6">E13/40/4.333333</f>
        <v>0</v>
      </c>
      <c r="G13" s="57">
        <f>ROUND(E13*D13,0)</f>
        <v>0</v>
      </c>
      <c r="H13" s="54">
        <v>0</v>
      </c>
      <c r="I13" s="55">
        <v>0</v>
      </c>
      <c r="J13" s="56">
        <f t="shared" ref="J13:J14" si="7">I13/40/4.333333</f>
        <v>0</v>
      </c>
      <c r="K13" s="57">
        <f>ROUND(I13*H13,0)</f>
        <v>0</v>
      </c>
      <c r="L13" s="58">
        <f>G13+K13</f>
        <v>0</v>
      </c>
    </row>
    <row r="14" spans="2:12" x14ac:dyDescent="0.15">
      <c r="B14" s="53">
        <f>B13+1</f>
        <v>2</v>
      </c>
      <c r="C14" s="47" t="s">
        <v>11</v>
      </c>
      <c r="D14" s="54">
        <v>0</v>
      </c>
      <c r="E14" s="55">
        <v>0</v>
      </c>
      <c r="F14" s="56">
        <f t="shared" ref="F14" si="8">E14/40/4.333333</f>
        <v>0</v>
      </c>
      <c r="G14" s="57">
        <f t="shared" ref="G14:G17" si="9">ROUND(E14*D14,0)</f>
        <v>0</v>
      </c>
      <c r="H14" s="54">
        <v>0</v>
      </c>
      <c r="I14" s="55">
        <v>0</v>
      </c>
      <c r="J14" s="56">
        <f t="shared" si="7"/>
        <v>0</v>
      </c>
      <c r="K14" s="57">
        <f t="shared" ref="K14:K18" si="10">ROUND(I14*H14,0)</f>
        <v>0</v>
      </c>
      <c r="L14" s="58">
        <f t="shared" ref="L14:L19" si="11">G14+K14</f>
        <v>0</v>
      </c>
    </row>
    <row r="15" spans="2:12" x14ac:dyDescent="0.15">
      <c r="B15" s="53">
        <f>B14+1</f>
        <v>3</v>
      </c>
      <c r="C15" s="47" t="s">
        <v>62</v>
      </c>
      <c r="D15" s="54">
        <v>0</v>
      </c>
      <c r="E15" s="55">
        <v>0</v>
      </c>
      <c r="F15" s="56" t="s">
        <v>40</v>
      </c>
      <c r="G15" s="57">
        <f t="shared" si="9"/>
        <v>0</v>
      </c>
      <c r="H15" s="54">
        <v>0</v>
      </c>
      <c r="I15" s="55">
        <v>0</v>
      </c>
      <c r="J15" s="56" t="s">
        <v>40</v>
      </c>
      <c r="K15" s="57">
        <f t="shared" si="10"/>
        <v>0</v>
      </c>
      <c r="L15" s="58">
        <f t="shared" si="11"/>
        <v>0</v>
      </c>
    </row>
    <row r="16" spans="2:12" x14ac:dyDescent="0.15">
      <c r="B16" s="53">
        <f>B15+1</f>
        <v>4</v>
      </c>
      <c r="C16" s="47" t="s">
        <v>63</v>
      </c>
      <c r="D16" s="54">
        <v>0</v>
      </c>
      <c r="E16" s="55">
        <v>0</v>
      </c>
      <c r="F16" s="56" t="s">
        <v>40</v>
      </c>
      <c r="G16" s="57">
        <f t="shared" si="9"/>
        <v>0</v>
      </c>
      <c r="H16" s="54">
        <v>0</v>
      </c>
      <c r="I16" s="55">
        <v>0</v>
      </c>
      <c r="J16" s="56" t="s">
        <v>40</v>
      </c>
      <c r="K16" s="57">
        <f t="shared" si="10"/>
        <v>0</v>
      </c>
      <c r="L16" s="58">
        <f t="shared" si="11"/>
        <v>0</v>
      </c>
    </row>
    <row r="17" spans="2:12" x14ac:dyDescent="0.15">
      <c r="B17" s="53">
        <f>B16+1</f>
        <v>5</v>
      </c>
      <c r="C17" s="41" t="s">
        <v>71</v>
      </c>
      <c r="D17" s="54">
        <v>0</v>
      </c>
      <c r="E17" s="55">
        <v>0</v>
      </c>
      <c r="F17" s="56">
        <f t="shared" ref="F17" si="12">E17/40/4.333333</f>
        <v>0</v>
      </c>
      <c r="G17" s="57">
        <f t="shared" si="9"/>
        <v>0</v>
      </c>
      <c r="H17" s="54">
        <v>0</v>
      </c>
      <c r="I17" s="55">
        <v>0</v>
      </c>
      <c r="J17" s="56">
        <f t="shared" ref="J17" si="13">I17/40/4.333333</f>
        <v>0</v>
      </c>
      <c r="K17" s="57">
        <f t="shared" si="10"/>
        <v>0</v>
      </c>
      <c r="L17" s="58">
        <f t="shared" si="11"/>
        <v>0</v>
      </c>
    </row>
    <row r="18" spans="2:12" x14ac:dyDescent="0.15">
      <c r="B18" s="53">
        <v>6</v>
      </c>
      <c r="C18" s="47" t="s">
        <v>61</v>
      </c>
      <c r="D18" s="59">
        <v>0</v>
      </c>
      <c r="E18" s="60">
        <v>0</v>
      </c>
      <c r="F18" s="61">
        <f t="shared" ref="F18" si="14">E18/40/4.333333</f>
        <v>0</v>
      </c>
      <c r="G18" s="62">
        <f t="shared" ref="G18" si="15">ROUND(E18*D18,0)</f>
        <v>0</v>
      </c>
      <c r="H18" s="69">
        <v>0</v>
      </c>
      <c r="I18" s="60">
        <v>0</v>
      </c>
      <c r="J18" s="61">
        <f t="shared" ref="J18" si="16">I18/40/4.333333</f>
        <v>0</v>
      </c>
      <c r="K18" s="62">
        <f t="shared" si="10"/>
        <v>0</v>
      </c>
      <c r="L18" s="63">
        <f t="shared" ref="L18" si="17">G18+K18</f>
        <v>0</v>
      </c>
    </row>
    <row r="19" spans="2:12" x14ac:dyDescent="0.15">
      <c r="B19" s="64" t="s">
        <v>9</v>
      </c>
      <c r="C19" s="47"/>
      <c r="D19" s="54"/>
      <c r="E19" s="55"/>
      <c r="F19" s="56"/>
      <c r="G19" s="70">
        <f>SUM(G13:G18)</f>
        <v>0</v>
      </c>
      <c r="H19" s="69"/>
      <c r="I19" s="60"/>
      <c r="J19" s="61"/>
      <c r="K19" s="70">
        <f>SUM(K13:K18)</f>
        <v>0</v>
      </c>
      <c r="L19" s="58">
        <f t="shared" si="11"/>
        <v>0</v>
      </c>
    </row>
    <row r="20" spans="2:12" s="38" customFormat="1" ht="14" x14ac:dyDescent="0.15">
      <c r="B20" s="163" t="s">
        <v>50</v>
      </c>
      <c r="C20" s="164"/>
      <c r="D20" s="164"/>
      <c r="E20" s="164"/>
      <c r="F20" s="164"/>
      <c r="G20" s="71">
        <f>G11+G19</f>
        <v>0</v>
      </c>
      <c r="H20" s="154"/>
      <c r="I20" s="155"/>
      <c r="J20" s="155"/>
      <c r="K20" s="71">
        <f>K11+K19</f>
        <v>0</v>
      </c>
      <c r="L20" s="72">
        <f>G20+K20</f>
        <v>0</v>
      </c>
    </row>
    <row r="21" spans="2:12" x14ac:dyDescent="0.15">
      <c r="B21" s="73" t="s">
        <v>12</v>
      </c>
      <c r="C21" s="74"/>
      <c r="D21" s="74"/>
      <c r="E21" s="74"/>
      <c r="F21" s="74"/>
      <c r="G21" s="74"/>
      <c r="H21" s="74"/>
      <c r="I21" s="74"/>
      <c r="J21" s="74"/>
      <c r="K21" s="74"/>
      <c r="L21" s="75"/>
    </row>
    <row r="22" spans="2:12" x14ac:dyDescent="0.15">
      <c r="B22" s="76"/>
      <c r="C22" s="47" t="s">
        <v>37</v>
      </c>
      <c r="D22" s="77"/>
      <c r="E22" s="77"/>
      <c r="F22" s="78">
        <v>0.25</v>
      </c>
      <c r="G22" s="57">
        <f>E6/2*D6*F22</f>
        <v>0</v>
      </c>
      <c r="H22" s="77"/>
      <c r="I22" s="77"/>
      <c r="J22" s="78">
        <v>0.25</v>
      </c>
      <c r="K22" s="57"/>
      <c r="L22" s="58">
        <f>G22+K22</f>
        <v>0</v>
      </c>
    </row>
    <row r="23" spans="2:12" x14ac:dyDescent="0.15">
      <c r="B23" s="76"/>
      <c r="C23" s="47" t="s">
        <v>66</v>
      </c>
      <c r="D23" s="77"/>
      <c r="E23" s="77"/>
      <c r="F23" s="78">
        <v>0.1</v>
      </c>
      <c r="G23" s="57">
        <f>E6/2*D6*F23</f>
        <v>0</v>
      </c>
      <c r="H23" s="77"/>
      <c r="I23" s="77"/>
      <c r="J23" s="78">
        <v>0.1</v>
      </c>
      <c r="K23" s="57">
        <f>I6*H6*J23</f>
        <v>0</v>
      </c>
      <c r="L23" s="58">
        <f>G23+K23</f>
        <v>0</v>
      </c>
    </row>
    <row r="24" spans="2:12" x14ac:dyDescent="0.15">
      <c r="B24" s="76"/>
      <c r="C24" s="47" t="s">
        <v>41</v>
      </c>
      <c r="D24" s="77"/>
      <c r="E24" s="77"/>
      <c r="F24" s="78">
        <v>0</v>
      </c>
      <c r="G24" s="79" t="s">
        <v>40</v>
      </c>
      <c r="H24" s="77"/>
      <c r="I24" s="77"/>
      <c r="J24" s="78">
        <v>0</v>
      </c>
      <c r="K24" s="79" t="s">
        <v>40</v>
      </c>
      <c r="L24" s="79" t="s">
        <v>40</v>
      </c>
    </row>
    <row r="25" spans="2:12" s="3" customFormat="1" x14ac:dyDescent="0.15">
      <c r="B25" s="80" t="s">
        <v>13</v>
      </c>
      <c r="C25" s="65"/>
      <c r="D25" s="66"/>
      <c r="E25" s="66"/>
      <c r="F25" s="81"/>
      <c r="G25" s="82">
        <f>SUM(G22:G23)</f>
        <v>0</v>
      </c>
      <c r="H25" s="83"/>
      <c r="I25" s="84"/>
      <c r="J25" s="85"/>
      <c r="K25" s="86">
        <f>SUM(K22:K23)</f>
        <v>0</v>
      </c>
      <c r="L25" s="58">
        <f>G25+K25</f>
        <v>0</v>
      </c>
    </row>
    <row r="26" spans="2:12" s="39" customFormat="1" ht="15" customHeight="1" x14ac:dyDescent="0.15">
      <c r="B26" s="156" t="s">
        <v>51</v>
      </c>
      <c r="C26" s="157"/>
      <c r="D26" s="157"/>
      <c r="E26" s="157"/>
      <c r="F26" s="157"/>
      <c r="G26" s="87">
        <f>G20+G25</f>
        <v>0</v>
      </c>
      <c r="H26" s="88"/>
      <c r="I26" s="89"/>
      <c r="J26" s="90"/>
      <c r="K26" s="87">
        <f>K20+K25</f>
        <v>0</v>
      </c>
      <c r="L26" s="72">
        <f>G26+K26</f>
        <v>0</v>
      </c>
    </row>
    <row r="27" spans="2:12" x14ac:dyDescent="0.15">
      <c r="B27" s="91" t="s">
        <v>14</v>
      </c>
      <c r="C27" s="92"/>
      <c r="D27" s="92"/>
      <c r="E27" s="92"/>
      <c r="F27" s="92"/>
      <c r="G27" s="92"/>
      <c r="H27" s="92"/>
      <c r="I27" s="92"/>
      <c r="J27" s="92"/>
      <c r="K27" s="92"/>
      <c r="L27" s="93"/>
    </row>
    <row r="28" spans="2:12" x14ac:dyDescent="0.15">
      <c r="B28" s="53">
        <v>1</v>
      </c>
      <c r="C28" s="161" t="s">
        <v>59</v>
      </c>
      <c r="D28" s="161"/>
      <c r="E28" s="161"/>
      <c r="F28" s="94" t="s">
        <v>58</v>
      </c>
      <c r="G28" s="94">
        <v>0</v>
      </c>
      <c r="H28" s="95"/>
      <c r="I28" s="96"/>
      <c r="J28" s="94" t="s">
        <v>58</v>
      </c>
      <c r="K28" s="94">
        <v>0</v>
      </c>
      <c r="L28" s="58">
        <f>G28+K28</f>
        <v>0</v>
      </c>
    </row>
    <row r="29" spans="2:12" x14ac:dyDescent="0.15">
      <c r="B29" s="53">
        <f>B28+1</f>
        <v>2</v>
      </c>
      <c r="C29" s="161" t="s">
        <v>59</v>
      </c>
      <c r="D29" s="161"/>
      <c r="E29" s="161"/>
      <c r="F29" s="97" t="s">
        <v>58</v>
      </c>
      <c r="G29" s="97">
        <v>0</v>
      </c>
      <c r="H29" s="98"/>
      <c r="I29" s="99"/>
      <c r="J29" s="97" t="s">
        <v>58</v>
      </c>
      <c r="K29" s="97">
        <v>0</v>
      </c>
      <c r="L29" s="63">
        <f t="shared" ref="L29:L30" si="18">G29+K29</f>
        <v>0</v>
      </c>
    </row>
    <row r="30" spans="2:12" x14ac:dyDescent="0.15">
      <c r="B30" s="64" t="s">
        <v>60</v>
      </c>
      <c r="C30" s="100"/>
      <c r="D30" s="100"/>
      <c r="E30" s="100"/>
      <c r="F30" s="101"/>
      <c r="G30" s="102">
        <f>ROUND(SUM(G28:G29),0)</f>
        <v>0</v>
      </c>
      <c r="H30" s="98"/>
      <c r="I30" s="96"/>
      <c r="J30" s="96"/>
      <c r="K30" s="97">
        <f>ROUND(SUM(K28:K29),0)</f>
        <v>0</v>
      </c>
      <c r="L30" s="103">
        <f t="shared" si="18"/>
        <v>0</v>
      </c>
    </row>
    <row r="31" spans="2:12" x14ac:dyDescent="0.15">
      <c r="B31" s="50" t="s">
        <v>15</v>
      </c>
      <c r="C31" s="51"/>
      <c r="D31" s="51"/>
      <c r="E31" s="51"/>
      <c r="F31" s="51"/>
      <c r="G31" s="51"/>
      <c r="H31" s="51"/>
      <c r="I31" s="51"/>
      <c r="J31" s="51"/>
      <c r="K31" s="51"/>
      <c r="L31" s="75"/>
    </row>
    <row r="32" spans="2:12" x14ac:dyDescent="0.15">
      <c r="B32" s="53">
        <v>1</v>
      </c>
      <c r="C32" s="162" t="s">
        <v>42</v>
      </c>
      <c r="D32" s="162"/>
      <c r="E32" s="104"/>
      <c r="F32" s="47"/>
      <c r="G32" s="57">
        <v>0</v>
      </c>
      <c r="H32" s="105"/>
      <c r="I32" s="104"/>
      <c r="J32" s="47"/>
      <c r="K32" s="57">
        <v>0</v>
      </c>
      <c r="L32" s="58">
        <f>G32+K32</f>
        <v>0</v>
      </c>
    </row>
    <row r="33" spans="2:12" x14ac:dyDescent="0.15">
      <c r="B33" s="53">
        <f>B32+1</f>
        <v>2</v>
      </c>
      <c r="C33" s="162" t="s">
        <v>16</v>
      </c>
      <c r="D33" s="162"/>
      <c r="E33" s="104"/>
      <c r="F33" s="106"/>
      <c r="G33" s="62">
        <v>0</v>
      </c>
      <c r="H33" s="107"/>
      <c r="I33" s="108"/>
      <c r="J33" s="106"/>
      <c r="K33" s="62">
        <v>0</v>
      </c>
      <c r="L33" s="63">
        <f t="shared" ref="L33:L34" si="19">G33+K33</f>
        <v>0</v>
      </c>
    </row>
    <row r="34" spans="2:12" s="3" customFormat="1" x14ac:dyDescent="0.15">
      <c r="B34" s="64" t="s">
        <v>17</v>
      </c>
      <c r="C34" s="65"/>
      <c r="D34" s="66"/>
      <c r="E34" s="66"/>
      <c r="F34" s="65"/>
      <c r="G34" s="68">
        <f>ROUND(G32+H33,0)</f>
        <v>0</v>
      </c>
      <c r="H34" s="66"/>
      <c r="I34" s="66"/>
      <c r="J34" s="65"/>
      <c r="K34" s="68">
        <f>ROUND(K32+K33,0)</f>
        <v>0</v>
      </c>
      <c r="L34" s="109">
        <f t="shared" si="19"/>
        <v>0</v>
      </c>
    </row>
    <row r="35" spans="2:12" ht="16" customHeight="1" x14ac:dyDescent="0.15">
      <c r="B35" s="50" t="s">
        <v>65</v>
      </c>
      <c r="C35" s="51"/>
      <c r="D35" s="51"/>
      <c r="E35" s="51"/>
      <c r="F35" s="51"/>
      <c r="G35" s="51"/>
      <c r="H35" s="51"/>
      <c r="I35" s="51"/>
      <c r="J35" s="51"/>
      <c r="K35" s="51"/>
      <c r="L35" s="52"/>
    </row>
    <row r="36" spans="2:12" x14ac:dyDescent="0.15">
      <c r="B36" s="53">
        <v>1</v>
      </c>
      <c r="C36" s="47" t="s">
        <v>43</v>
      </c>
      <c r="D36" s="110"/>
      <c r="E36" s="110"/>
      <c r="F36" s="47"/>
      <c r="G36" s="111">
        <v>0</v>
      </c>
      <c r="H36" s="110"/>
      <c r="I36" s="110"/>
      <c r="J36" s="47"/>
      <c r="K36" s="111">
        <v>0</v>
      </c>
      <c r="L36" s="58"/>
    </row>
    <row r="37" spans="2:12" x14ac:dyDescent="0.15">
      <c r="B37" s="53">
        <v>2</v>
      </c>
      <c r="C37" s="47" t="s">
        <v>18</v>
      </c>
      <c r="D37" s="110"/>
      <c r="E37" s="110"/>
      <c r="F37" s="47"/>
      <c r="G37" s="57">
        <v>0</v>
      </c>
      <c r="H37" s="110"/>
      <c r="I37" s="110"/>
      <c r="J37" s="47"/>
      <c r="K37" s="57">
        <v>0</v>
      </c>
      <c r="L37" s="58">
        <f>G37+K37</f>
        <v>0</v>
      </c>
    </row>
    <row r="38" spans="2:12" x14ac:dyDescent="0.15">
      <c r="B38" s="53">
        <v>3</v>
      </c>
      <c r="C38" s="47" t="s">
        <v>64</v>
      </c>
      <c r="D38" s="110"/>
      <c r="E38" s="110"/>
      <c r="F38" s="47"/>
      <c r="G38" s="57">
        <v>0</v>
      </c>
      <c r="H38" s="110"/>
      <c r="I38" s="110"/>
      <c r="J38" s="47"/>
      <c r="K38" s="57">
        <v>0</v>
      </c>
      <c r="L38" s="58">
        <f t="shared" ref="L38:L41" si="20">G38+K38</f>
        <v>0</v>
      </c>
    </row>
    <row r="39" spans="2:12" x14ac:dyDescent="0.15">
      <c r="B39" s="53">
        <v>4</v>
      </c>
      <c r="C39" s="47" t="s">
        <v>19</v>
      </c>
      <c r="D39" s="110"/>
      <c r="E39" s="110"/>
      <c r="F39" s="47"/>
      <c r="G39" s="57">
        <v>0</v>
      </c>
      <c r="H39" s="110"/>
      <c r="I39" s="110"/>
      <c r="J39" s="47"/>
      <c r="K39" s="57">
        <v>0</v>
      </c>
      <c r="L39" s="58">
        <f t="shared" si="20"/>
        <v>0</v>
      </c>
    </row>
    <row r="40" spans="2:12" x14ac:dyDescent="0.15">
      <c r="B40" s="53">
        <v>5</v>
      </c>
      <c r="C40" s="47" t="s">
        <v>44</v>
      </c>
      <c r="D40" s="110"/>
      <c r="E40" s="110"/>
      <c r="F40" s="106"/>
      <c r="G40" s="62">
        <v>0</v>
      </c>
      <c r="H40" s="112"/>
      <c r="I40" s="112"/>
      <c r="J40" s="106"/>
      <c r="K40" s="62">
        <v>0</v>
      </c>
      <c r="L40" s="63">
        <f t="shared" si="20"/>
        <v>0</v>
      </c>
    </row>
    <row r="41" spans="2:12" s="3" customFormat="1" ht="14" customHeight="1" x14ac:dyDescent="0.15">
      <c r="B41" s="64" t="s">
        <v>20</v>
      </c>
      <c r="C41" s="65"/>
      <c r="D41" s="66"/>
      <c r="E41" s="66"/>
      <c r="F41" s="65"/>
      <c r="G41" s="68">
        <v>0</v>
      </c>
      <c r="H41" s="66"/>
      <c r="I41" s="66"/>
      <c r="J41" s="65"/>
      <c r="K41" s="68">
        <v>0</v>
      </c>
      <c r="L41" s="58">
        <f t="shared" si="20"/>
        <v>0</v>
      </c>
    </row>
    <row r="42" spans="2:12" x14ac:dyDescent="0.15">
      <c r="B42" s="151" t="s">
        <v>21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3"/>
    </row>
    <row r="43" spans="2:12" x14ac:dyDescent="0.15">
      <c r="B43" s="53">
        <v>1</v>
      </c>
      <c r="C43" s="47" t="s">
        <v>45</v>
      </c>
      <c r="D43" s="110"/>
      <c r="E43" s="110"/>
      <c r="F43" s="47"/>
      <c r="G43" s="57">
        <v>0</v>
      </c>
      <c r="H43" s="110"/>
      <c r="I43" s="110"/>
      <c r="J43" s="47"/>
      <c r="K43" s="57">
        <v>0</v>
      </c>
      <c r="L43" s="58">
        <f>G43+K43</f>
        <v>0</v>
      </c>
    </row>
    <row r="44" spans="2:12" x14ac:dyDescent="0.15">
      <c r="B44" s="53">
        <f>B43+1</f>
        <v>2</v>
      </c>
      <c r="C44" s="47" t="s">
        <v>22</v>
      </c>
      <c r="D44" s="110"/>
      <c r="E44" s="110"/>
      <c r="F44" s="113"/>
      <c r="G44" s="57">
        <v>0</v>
      </c>
      <c r="H44" s="110"/>
      <c r="I44" s="110"/>
      <c r="J44" s="113"/>
      <c r="K44" s="57">
        <v>0</v>
      </c>
      <c r="L44" s="58">
        <f t="shared" ref="L44:L49" si="21">G44+K44</f>
        <v>0</v>
      </c>
    </row>
    <row r="45" spans="2:12" x14ac:dyDescent="0.15">
      <c r="B45" s="53">
        <f>B44+1</f>
        <v>3</v>
      </c>
      <c r="C45" s="114" t="s">
        <v>69</v>
      </c>
      <c r="D45" s="110"/>
      <c r="E45" s="110"/>
      <c r="F45" s="47"/>
      <c r="G45" s="57">
        <v>0</v>
      </c>
      <c r="H45" s="110"/>
      <c r="I45" s="110"/>
      <c r="J45" s="47"/>
      <c r="K45" s="57">
        <v>0</v>
      </c>
      <c r="L45" s="58">
        <f t="shared" si="21"/>
        <v>0</v>
      </c>
    </row>
    <row r="46" spans="2:12" x14ac:dyDescent="0.15">
      <c r="B46" s="53">
        <f>B45+1</f>
        <v>4</v>
      </c>
      <c r="C46" s="47" t="s">
        <v>23</v>
      </c>
      <c r="D46" s="110"/>
      <c r="E46" s="110"/>
      <c r="F46" s="47"/>
      <c r="G46" s="57">
        <v>0</v>
      </c>
      <c r="H46" s="110"/>
      <c r="I46" s="110"/>
      <c r="J46" s="47"/>
      <c r="K46" s="57">
        <v>0</v>
      </c>
      <c r="L46" s="58">
        <f t="shared" si="21"/>
        <v>0</v>
      </c>
    </row>
    <row r="47" spans="2:12" x14ac:dyDescent="0.15">
      <c r="B47" s="53">
        <f>B46+1</f>
        <v>5</v>
      </c>
      <c r="C47" s="47" t="s">
        <v>48</v>
      </c>
      <c r="D47" s="110"/>
      <c r="E47" s="110"/>
      <c r="F47" s="47"/>
      <c r="G47" s="57">
        <v>0</v>
      </c>
      <c r="H47" s="110"/>
      <c r="I47" s="110"/>
      <c r="J47" s="47"/>
      <c r="K47" s="57">
        <v>0</v>
      </c>
      <c r="L47" s="58">
        <f t="shared" si="21"/>
        <v>0</v>
      </c>
    </row>
    <row r="48" spans="2:12" x14ac:dyDescent="0.15">
      <c r="B48" s="53">
        <f>B47+1</f>
        <v>6</v>
      </c>
      <c r="C48" s="47" t="s">
        <v>70</v>
      </c>
      <c r="D48" s="110"/>
      <c r="E48" s="110"/>
      <c r="F48" s="106"/>
      <c r="G48" s="62">
        <v>0</v>
      </c>
      <c r="H48" s="112"/>
      <c r="I48" s="112"/>
      <c r="J48" s="106"/>
      <c r="K48" s="62">
        <f>G48*1.05</f>
        <v>0</v>
      </c>
      <c r="L48" s="63">
        <f t="shared" si="21"/>
        <v>0</v>
      </c>
    </row>
    <row r="49" spans="2:12" s="3" customFormat="1" ht="15" customHeight="1" x14ac:dyDescent="0.15">
      <c r="B49" s="64" t="s">
        <v>24</v>
      </c>
      <c r="C49" s="65"/>
      <c r="D49" s="66"/>
      <c r="E49" s="66"/>
      <c r="F49" s="65"/>
      <c r="G49" s="115">
        <f>ROUND(SUM(G43:G48), 0)</f>
        <v>0</v>
      </c>
      <c r="H49" s="83"/>
      <c r="I49" s="84"/>
      <c r="J49" s="116"/>
      <c r="K49" s="115">
        <f>ROUND(SUM(K43:K48), 0)</f>
        <v>0</v>
      </c>
      <c r="L49" s="109">
        <f t="shared" si="21"/>
        <v>0</v>
      </c>
    </row>
    <row r="50" spans="2:12" s="38" customFormat="1" ht="16" customHeight="1" x14ac:dyDescent="0.15">
      <c r="B50" s="158" t="s">
        <v>25</v>
      </c>
      <c r="C50" s="159"/>
      <c r="D50" s="159"/>
      <c r="E50" s="159"/>
      <c r="F50" s="160"/>
      <c r="G50" s="117">
        <f>ROUND(G49+G41+G34+G30+G26, 0)</f>
        <v>0</v>
      </c>
      <c r="H50" s="118"/>
      <c r="I50" s="119"/>
      <c r="J50" s="119"/>
      <c r="K50" s="117">
        <f>ROUND(K49+K41+K34+K30+K26, 0)</f>
        <v>0</v>
      </c>
      <c r="L50" s="72">
        <f>ROUND(G50+K50, 0)</f>
        <v>0</v>
      </c>
    </row>
    <row r="51" spans="2:12" s="3" customFormat="1" x14ac:dyDescent="0.15">
      <c r="B51" s="149" t="s">
        <v>46</v>
      </c>
      <c r="C51" s="149"/>
      <c r="D51" s="77" t="s">
        <v>47</v>
      </c>
      <c r="E51" s="78">
        <v>0.55000000000000004</v>
      </c>
      <c r="F51" s="120"/>
      <c r="G51" s="121">
        <f>ROUND(F52*$E$51, 0)</f>
        <v>0</v>
      </c>
      <c r="H51" s="77" t="s">
        <v>47</v>
      </c>
      <c r="I51" s="78">
        <f>E51</f>
        <v>0.55000000000000004</v>
      </c>
      <c r="J51" s="120"/>
      <c r="K51" s="121">
        <f>ROUND(J52*$E$51, 0)</f>
        <v>0</v>
      </c>
      <c r="L51" s="58">
        <f>ROUND(G51+K51, 0)</f>
        <v>0</v>
      </c>
    </row>
    <row r="52" spans="2:12" s="3" customFormat="1" ht="14" thickBot="1" x14ac:dyDescent="0.2">
      <c r="B52" s="150"/>
      <c r="C52" s="150"/>
      <c r="D52" s="122"/>
      <c r="E52" s="123" t="s">
        <v>52</v>
      </c>
      <c r="F52" s="124">
        <f>ROUND(G20, 0)</f>
        <v>0</v>
      </c>
      <c r="G52" s="125"/>
      <c r="H52" s="122"/>
      <c r="I52" s="123" t="s">
        <v>52</v>
      </c>
      <c r="J52" s="124">
        <f>ROUND(K20, 0)</f>
        <v>0</v>
      </c>
      <c r="K52" s="125"/>
      <c r="L52" s="126"/>
    </row>
    <row r="53" spans="2:12" s="40" customFormat="1" ht="17" thickTop="1" x14ac:dyDescent="0.2">
      <c r="B53" s="165" t="s">
        <v>53</v>
      </c>
      <c r="C53" s="166"/>
      <c r="D53" s="166"/>
      <c r="E53" s="166"/>
      <c r="F53" s="166"/>
      <c r="G53" s="127">
        <f>ROUND(G51+G50,0)</f>
        <v>0</v>
      </c>
      <c r="H53" s="146"/>
      <c r="I53" s="147"/>
      <c r="J53" s="148"/>
      <c r="K53" s="128">
        <f>ROUND(K51+K50,0)</f>
        <v>0</v>
      </c>
      <c r="L53" s="129">
        <f>ROUND(G53+K53, 0)</f>
        <v>0</v>
      </c>
    </row>
  </sheetData>
  <mergeCells count="25">
    <mergeCell ref="L1:L4"/>
    <mergeCell ref="D1:G1"/>
    <mergeCell ref="H53:J53"/>
    <mergeCell ref="B51:C52"/>
    <mergeCell ref="B42:L42"/>
    <mergeCell ref="H20:J20"/>
    <mergeCell ref="B26:F26"/>
    <mergeCell ref="B50:F50"/>
    <mergeCell ref="C28:E28"/>
    <mergeCell ref="C29:E29"/>
    <mergeCell ref="C32:D32"/>
    <mergeCell ref="C33:D33"/>
    <mergeCell ref="B20:F20"/>
    <mergeCell ref="B53:F53"/>
    <mergeCell ref="H1:K1"/>
    <mergeCell ref="D3:D4"/>
    <mergeCell ref="J3:J4"/>
    <mergeCell ref="K3:K4"/>
    <mergeCell ref="H2:K2"/>
    <mergeCell ref="D2:G2"/>
    <mergeCell ref="F3:F4"/>
    <mergeCell ref="E3:E4"/>
    <mergeCell ref="G3:G4"/>
    <mergeCell ref="H3:H4"/>
    <mergeCell ref="I3:I4"/>
  </mergeCells>
  <conditionalFormatting sqref="F6:F10">
    <cfRule type="cellIs" dxfId="3" priority="39" operator="greaterThan">
      <formula>2</formula>
    </cfRule>
  </conditionalFormatting>
  <conditionalFormatting sqref="F14">
    <cfRule type="cellIs" dxfId="2" priority="36" operator="greaterThan">
      <formula>2</formula>
    </cfRule>
  </conditionalFormatting>
  <conditionalFormatting sqref="J6:J10">
    <cfRule type="cellIs" dxfId="1" priority="20" operator="greaterThan">
      <formula>2</formula>
    </cfRule>
  </conditionalFormatting>
  <conditionalFormatting sqref="J14">
    <cfRule type="cellIs" dxfId="0" priority="24" operator="greaterThan">
      <formula>2</formula>
    </cfRule>
  </conditionalFormatting>
  <printOptions gridLines="1"/>
  <pageMargins left="0" right="0" top="0" bottom="0" header="0" footer="0"/>
  <pageSetup scale="83" orientation="portrait" cellComments="atEn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1B983-F243-43D0-B2B9-97BF78E5DDC2}">
  <dimension ref="A2:I23"/>
  <sheetViews>
    <sheetView workbookViewId="0"/>
  </sheetViews>
  <sheetFormatPr baseColWidth="10" defaultColWidth="8.83203125" defaultRowHeight="15" x14ac:dyDescent="0.2"/>
  <sheetData>
    <row r="2" spans="1:9" x14ac:dyDescent="0.2">
      <c r="A2" s="6" t="s">
        <v>26</v>
      </c>
      <c r="B2" s="7"/>
      <c r="C2" s="7"/>
      <c r="D2" s="7"/>
      <c r="E2" s="7"/>
      <c r="F2" s="7"/>
      <c r="G2" s="8" t="s">
        <v>27</v>
      </c>
      <c r="H2" s="9">
        <v>10000</v>
      </c>
      <c r="I2" s="7"/>
    </row>
    <row r="3" spans="1:9" ht="42" x14ac:dyDescent="0.2">
      <c r="A3" s="168"/>
      <c r="B3" s="169"/>
      <c r="C3" s="10" t="s">
        <v>28</v>
      </c>
      <c r="D3" s="10" t="s">
        <v>29</v>
      </c>
      <c r="E3" s="11" t="s">
        <v>30</v>
      </c>
      <c r="F3" s="11" t="s">
        <v>31</v>
      </c>
      <c r="G3" s="11" t="s">
        <v>32</v>
      </c>
      <c r="H3" s="11" t="s">
        <v>33</v>
      </c>
    </row>
    <row r="4" spans="1:9" x14ac:dyDescent="0.2">
      <c r="A4" s="12" t="s">
        <v>0</v>
      </c>
      <c r="B4" s="13"/>
      <c r="C4" s="14">
        <v>6</v>
      </c>
      <c r="D4" s="15"/>
      <c r="E4" s="15"/>
      <c r="F4" s="16"/>
      <c r="G4" s="16">
        <f t="shared" ref="G4:G9" si="0">SUM(C4:F4)</f>
        <v>6</v>
      </c>
      <c r="H4" s="17">
        <f>H2*G4</f>
        <v>60000</v>
      </c>
    </row>
    <row r="5" spans="1:9" x14ac:dyDescent="0.2">
      <c r="A5" s="12" t="s">
        <v>1</v>
      </c>
      <c r="B5" s="13"/>
      <c r="C5" s="18">
        <v>4</v>
      </c>
      <c r="D5" s="14">
        <v>6</v>
      </c>
      <c r="E5" s="15"/>
      <c r="F5" s="15"/>
      <c r="G5" s="16">
        <f t="shared" si="0"/>
        <v>10</v>
      </c>
      <c r="H5" s="17">
        <f>H2*G5</f>
        <v>100000</v>
      </c>
    </row>
    <row r="6" spans="1:9" x14ac:dyDescent="0.2">
      <c r="A6" s="12" t="s">
        <v>2</v>
      </c>
      <c r="B6" s="13"/>
      <c r="C6" s="19">
        <v>5</v>
      </c>
      <c r="D6" s="18">
        <v>4</v>
      </c>
      <c r="E6" s="14">
        <v>6</v>
      </c>
      <c r="F6" s="15"/>
      <c r="G6" s="16">
        <f t="shared" si="0"/>
        <v>15</v>
      </c>
      <c r="H6" s="17">
        <f>H2*G6</f>
        <v>150000</v>
      </c>
    </row>
    <row r="7" spans="1:9" x14ac:dyDescent="0.2">
      <c r="A7" s="12" t="s">
        <v>3</v>
      </c>
      <c r="B7" s="13"/>
      <c r="C7" s="15"/>
      <c r="D7" s="19">
        <v>5</v>
      </c>
      <c r="E7" s="18">
        <v>4</v>
      </c>
      <c r="F7" s="14">
        <v>6</v>
      </c>
      <c r="G7" s="16">
        <f t="shared" si="0"/>
        <v>15</v>
      </c>
      <c r="H7" s="17">
        <f>H2*G7</f>
        <v>150000</v>
      </c>
    </row>
    <row r="8" spans="1:9" x14ac:dyDescent="0.2">
      <c r="A8" s="12" t="s">
        <v>4</v>
      </c>
      <c r="B8" s="13"/>
      <c r="C8" s="15"/>
      <c r="D8" s="15"/>
      <c r="E8" s="19">
        <v>5</v>
      </c>
      <c r="F8" s="18">
        <v>4</v>
      </c>
      <c r="G8" s="16">
        <f t="shared" si="0"/>
        <v>9</v>
      </c>
      <c r="H8" s="17">
        <f>H2*G8</f>
        <v>90000</v>
      </c>
    </row>
    <row r="9" spans="1:9" x14ac:dyDescent="0.2">
      <c r="A9" s="20" t="s">
        <v>5</v>
      </c>
      <c r="B9" s="20"/>
      <c r="C9" s="21"/>
      <c r="D9" s="21"/>
      <c r="E9" s="21"/>
      <c r="F9" s="22">
        <v>5</v>
      </c>
      <c r="G9" s="23">
        <f t="shared" si="0"/>
        <v>5</v>
      </c>
      <c r="H9" s="24">
        <f>H2*G9</f>
        <v>50000</v>
      </c>
    </row>
    <row r="10" spans="1:9" x14ac:dyDescent="0.2">
      <c r="B10" s="25" t="s">
        <v>34</v>
      </c>
      <c r="C10" s="26">
        <f>SUM(C4:C9)</f>
        <v>15</v>
      </c>
      <c r="E10" s="26" t="s">
        <v>35</v>
      </c>
      <c r="F10" s="27">
        <f>SUM(F7:F9)</f>
        <v>15</v>
      </c>
      <c r="G10" s="28"/>
      <c r="H10" s="29">
        <f>SUM(H4:H9)</f>
        <v>600000</v>
      </c>
    </row>
    <row r="11" spans="1:9" x14ac:dyDescent="0.2">
      <c r="B11" s="28"/>
      <c r="C11" s="28"/>
      <c r="D11" s="28"/>
      <c r="E11" s="28"/>
      <c r="F11" s="28"/>
      <c r="G11" s="28"/>
      <c r="H11" s="28"/>
    </row>
    <row r="13" spans="1:9" x14ac:dyDescent="0.2">
      <c r="A13" s="6" t="s">
        <v>36</v>
      </c>
      <c r="B13" s="7"/>
      <c r="C13" s="7"/>
      <c r="D13" s="7"/>
      <c r="E13" s="7"/>
      <c r="F13" s="7"/>
      <c r="G13" s="8" t="s">
        <v>27</v>
      </c>
      <c r="H13" s="9">
        <v>6000</v>
      </c>
      <c r="I13" s="7"/>
    </row>
    <row r="14" spans="1:9" ht="42" x14ac:dyDescent="0.2">
      <c r="A14" s="168"/>
      <c r="B14" s="169"/>
      <c r="C14" s="10" t="s">
        <v>28</v>
      </c>
      <c r="D14" s="10" t="s">
        <v>29</v>
      </c>
      <c r="E14" s="11" t="s">
        <v>30</v>
      </c>
      <c r="F14" s="11" t="s">
        <v>31</v>
      </c>
      <c r="G14" s="11" t="s">
        <v>32</v>
      </c>
      <c r="H14" s="11" t="s">
        <v>33</v>
      </c>
    </row>
    <row r="15" spans="1:9" x14ac:dyDescent="0.2">
      <c r="A15" s="12" t="s">
        <v>0</v>
      </c>
      <c r="B15" s="13"/>
      <c r="C15" s="14">
        <v>4</v>
      </c>
      <c r="D15" s="30">
        <v>2</v>
      </c>
      <c r="E15" s="31">
        <v>1</v>
      </c>
      <c r="F15" s="16"/>
      <c r="G15" s="16">
        <f t="shared" ref="G15:G20" si="1">SUM(C15:F15)</f>
        <v>7</v>
      </c>
      <c r="H15" s="17">
        <f>H13*G15</f>
        <v>42000</v>
      </c>
    </row>
    <row r="16" spans="1:9" x14ac:dyDescent="0.2">
      <c r="A16" s="12" t="s">
        <v>1</v>
      </c>
      <c r="B16" s="13"/>
      <c r="C16" s="18">
        <v>6</v>
      </c>
      <c r="D16" s="14">
        <v>4</v>
      </c>
      <c r="E16" s="30">
        <v>2</v>
      </c>
      <c r="F16" s="31">
        <v>1</v>
      </c>
      <c r="G16" s="16">
        <f t="shared" si="1"/>
        <v>13</v>
      </c>
      <c r="H16" s="17">
        <f>H13*G16</f>
        <v>78000</v>
      </c>
    </row>
    <row r="17" spans="1:8" x14ac:dyDescent="0.2">
      <c r="A17" s="12" t="s">
        <v>2</v>
      </c>
      <c r="B17" s="13"/>
      <c r="C17" s="19">
        <v>6</v>
      </c>
      <c r="D17" s="18">
        <v>6</v>
      </c>
      <c r="E17" s="14">
        <v>4</v>
      </c>
      <c r="F17" s="30">
        <v>2</v>
      </c>
      <c r="G17" s="16">
        <f t="shared" si="1"/>
        <v>18</v>
      </c>
      <c r="H17" s="17">
        <f>H13*G17</f>
        <v>108000</v>
      </c>
    </row>
    <row r="18" spans="1:8" x14ac:dyDescent="0.2">
      <c r="A18" s="12" t="s">
        <v>3</v>
      </c>
      <c r="B18" s="13"/>
      <c r="C18" s="32">
        <v>4</v>
      </c>
      <c r="D18" s="19">
        <v>6</v>
      </c>
      <c r="E18" s="18">
        <v>6</v>
      </c>
      <c r="F18" s="14">
        <v>4</v>
      </c>
      <c r="G18" s="16">
        <f t="shared" si="1"/>
        <v>20</v>
      </c>
      <c r="H18" s="17">
        <f>H13*G18</f>
        <v>120000</v>
      </c>
    </row>
    <row r="19" spans="1:8" x14ac:dyDescent="0.2">
      <c r="A19" s="12" t="s">
        <v>4</v>
      </c>
      <c r="B19" s="13"/>
      <c r="C19" s="33">
        <v>4</v>
      </c>
      <c r="D19" s="32">
        <v>4</v>
      </c>
      <c r="E19" s="19">
        <v>6</v>
      </c>
      <c r="F19" s="18">
        <v>6</v>
      </c>
      <c r="G19" s="16">
        <f t="shared" si="1"/>
        <v>20</v>
      </c>
      <c r="H19" s="17">
        <f>H13*G19</f>
        <v>120000</v>
      </c>
    </row>
    <row r="20" spans="1:8" x14ac:dyDescent="0.2">
      <c r="A20" s="12" t="s">
        <v>5</v>
      </c>
      <c r="B20" s="13"/>
      <c r="C20" s="16"/>
      <c r="D20" s="34">
        <v>4</v>
      </c>
      <c r="E20" s="32">
        <v>4</v>
      </c>
      <c r="F20" s="19">
        <v>6</v>
      </c>
      <c r="G20" s="16">
        <f t="shared" si="1"/>
        <v>14</v>
      </c>
      <c r="H20" s="17">
        <f>H13*G20</f>
        <v>84000</v>
      </c>
    </row>
    <row r="21" spans="1:8" x14ac:dyDescent="0.2">
      <c r="A21" s="26"/>
      <c r="B21" s="26"/>
      <c r="C21" s="35"/>
      <c r="D21" s="35"/>
      <c r="E21" s="36">
        <v>4</v>
      </c>
      <c r="F21" s="37">
        <v>4</v>
      </c>
      <c r="G21" s="26"/>
      <c r="H21" s="29">
        <f>SUM(H15:H20)</f>
        <v>552000</v>
      </c>
    </row>
    <row r="22" spans="1:8" x14ac:dyDescent="0.2">
      <c r="C22" s="35"/>
      <c r="D22" s="35"/>
      <c r="E22" s="35"/>
      <c r="F22" s="36">
        <v>4</v>
      </c>
    </row>
    <row r="23" spans="1:8" x14ac:dyDescent="0.2">
      <c r="B23" s="25" t="s">
        <v>34</v>
      </c>
      <c r="C23" s="26">
        <f>SUM(C15:C20)+D15+E15</f>
        <v>27</v>
      </c>
      <c r="E23" s="26" t="s">
        <v>35</v>
      </c>
      <c r="F23" s="27">
        <f>F16+F17+F18+F20</f>
        <v>13</v>
      </c>
    </row>
  </sheetData>
  <mergeCells count="2">
    <mergeCell ref="A3:B3"/>
    <mergeCell ref="A14:B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61863b69-e6f7-41df-be4e-a9a6c708f4ed">Supplementary Documents Template</Document_x0020_Type>
    <Type_x0020_of_x0020_Kit xmlns="61863b69-e6f7-41df-be4e-a9a6c708f4ed" xsi:nil="true"/>
    <Dropbox_x0020_Link xmlns="61863b69-e6f7-41df-be4e-a9a6c708f4ed">
      <Url xsi:nil="true"/>
      <Description xsi:nil="true"/>
    </Dropbox_x0020_Link>
    <Expired_x003f_ xmlns="61863b69-e6f7-41df-be4e-a9a6c708f4ed">false</Expired_x003f_>
    <TaxCatchAll xmlns="bc398a0d-63e7-4960-b075-8999fdf64338" xsi:nil="true"/>
    <lcf76f155ced4ddcb4097134ff3c332f xmlns="61863b69-e6f7-41df-be4e-a9a6c708f4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0C12894713E46AE1F0E92EA63930E" ma:contentTypeVersion="21" ma:contentTypeDescription="Create a new document." ma:contentTypeScope="" ma:versionID="096e1b0d84075c5d4cd956098c50a433">
  <xsd:schema xmlns:xsd="http://www.w3.org/2001/XMLSchema" xmlns:xs="http://www.w3.org/2001/XMLSchema" xmlns:p="http://schemas.microsoft.com/office/2006/metadata/properties" xmlns:ns2="61863b69-e6f7-41df-be4e-a9a6c708f4ed" xmlns:ns3="3ee51e89-3120-4216-af49-57613909aad9" xmlns:ns4="bc398a0d-63e7-4960-b075-8999fdf64338" targetNamespace="http://schemas.microsoft.com/office/2006/metadata/properties" ma:root="true" ma:fieldsID="cf1a3860a3777a995b3ab8a80e9bbe5a" ns2:_="" ns3:_="" ns4:_="">
    <xsd:import namespace="61863b69-e6f7-41df-be4e-a9a6c708f4ed"/>
    <xsd:import namespace="3ee51e89-3120-4216-af49-57613909aad9"/>
    <xsd:import namespace="bc398a0d-63e7-4960-b075-8999fdf64338"/>
    <xsd:element name="properties">
      <xsd:complexType>
        <xsd:sequence>
          <xsd:element name="documentManagement">
            <xsd:complexType>
              <xsd:all>
                <xsd:element ref="ns2:Type_x0020_of_x0020_Kit" minOccurs="0"/>
                <xsd:element ref="ns2:Expired_x003f_" minOccurs="0"/>
                <xsd:element ref="ns2:Dropbox_x0020_Link" minOccurs="0"/>
                <xsd:element ref="ns2:Documen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63b69-e6f7-41df-be4e-a9a6c708f4ed" elementFormDefault="qualified">
    <xsd:import namespace="http://schemas.microsoft.com/office/2006/documentManagement/types"/>
    <xsd:import namespace="http://schemas.microsoft.com/office/infopath/2007/PartnerControls"/>
    <xsd:element name="Type_x0020_of_x0020_Kit" ma:index="4" nillable="true" ma:displayName="Type of Kit" ma:format="RadioButtons" ma:internalName="Type_x0020_of_x0020_Kit" ma:readOnly="false">
      <xsd:simpleType>
        <xsd:restriction base="dms:Choice">
          <xsd:enumeration value="Kit for Clients"/>
          <xsd:enumeration value="Confidential/Internal Use Only"/>
        </xsd:restriction>
      </xsd:simpleType>
    </xsd:element>
    <xsd:element name="Expired_x003f_" ma:index="5" nillable="true" ma:displayName="Expired?" ma:default="0" ma:indexed="true" ma:internalName="Expired_x003f_" ma:readOnly="false">
      <xsd:simpleType>
        <xsd:restriction base="dms:Boolean"/>
      </xsd:simpleType>
    </xsd:element>
    <xsd:element name="Dropbox_x0020_Link" ma:index="6" nillable="true" ma:displayName="Dropbox Link" ma:format="Hyperlink" ma:internalName="Dropbox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Type" ma:index="7" nillable="true" ma:displayName="Document Type" ma:format="Dropdown" ma:internalName="Document_x0020_Type" ma:readOnly="false">
      <xsd:simpleType>
        <xsd:union memberTypes="dms:Text">
          <xsd:simpleType>
            <xsd:restriction base="dms:Choice">
              <xsd:enumeration value="Concept paper/memo"/>
              <xsd:enumeration value="FOIA"/>
              <xsd:enumeration value="Funder-produced content"/>
              <xsd:enumeration value="Introductory/startup document"/>
              <xsd:enumeration value="In process document"/>
            </xsd:restriction>
          </xsd:simpleType>
        </xsd:un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2ef0154-aede-4344-9263-f4b653161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51e89-3120-4216-af49-57613909aa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98a0d-63e7-4960-b075-8999fdf6433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4fa15d86-7bcf-4d33-897f-8c9561fc6c13}" ma:internalName="TaxCatchAll" ma:showField="CatchAllData" ma:web="bc398a0d-63e7-4960-b075-8999fdf643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3B7D61-16E4-4AAC-9BFC-965AC14DBA40}">
  <ds:schemaRefs>
    <ds:schemaRef ds:uri="3ee51e89-3120-4216-af49-57613909aad9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1863b69-e6f7-41df-be4e-a9a6c708f4ed"/>
    <ds:schemaRef ds:uri="http://schemas.microsoft.com/office/2006/metadata/properties"/>
    <ds:schemaRef ds:uri="bc398a0d-63e7-4960-b075-8999fdf64338"/>
  </ds:schemaRefs>
</ds:datastoreItem>
</file>

<file path=customXml/itemProps2.xml><?xml version="1.0" encoding="utf-8"?>
<ds:datastoreItem xmlns:ds="http://schemas.openxmlformats.org/officeDocument/2006/customXml" ds:itemID="{C96800C2-DA88-449C-B6AF-1A0A5D0C17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705256-BFF7-454B-8564-541B7394F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863b69-e6f7-41df-be4e-a9a6c708f4ed"/>
    <ds:schemaRef ds:uri="3ee51e89-3120-4216-af49-57613909aad9"/>
    <ds:schemaRef ds:uri="bc398a0d-63e7-4960-b075-8999fdf643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Student Cohorts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Brad Andersh</cp:lastModifiedBy>
  <cp:revision/>
  <cp:lastPrinted>2023-09-22T14:18:55Z</cp:lastPrinted>
  <dcterms:created xsi:type="dcterms:W3CDTF">2019-03-14T14:10:52Z</dcterms:created>
  <dcterms:modified xsi:type="dcterms:W3CDTF">2023-10-18T19:47:00Z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0x01010049D0C12894713E46AE1F0E92EA63930E</vt:lpwstr>
  </property>
  <property fmtid="{D5CDD505-2E9C-101B-9397-08002B2CF9AE}" pid="3" name="MediaServiceImageTags">
    <vt:lpwstr/>
  </property>
</Properties>
</file>